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codeName="ThisWorkbook" defaultThemeVersion="166925"/>
  <mc:AlternateContent xmlns:mc="http://schemas.openxmlformats.org/markup-compatibility/2006">
    <mc:Choice Requires="x15">
      <x15ac:absPath xmlns:x15ac="http://schemas.microsoft.com/office/spreadsheetml/2010/11/ac" url="https://lsfnet.sharepoint.com/sites/LSF_NE_SAMH/Shared Documents/Network Management/Contract Development-Doc Templates/NSP Contract Documents/4. Incorporated Documents/"/>
    </mc:Choice>
  </mc:AlternateContent>
  <xr:revisionPtr revIDLastSave="5" documentId="8_{1F2DD4FF-87D4-40AA-A796-BA8A39A0E0BD}" xr6:coauthVersionLast="47" xr6:coauthVersionMax="47" xr10:uidLastSave="{ED9473F1-4B29-4548-BCEF-699C0FA63EAE}"/>
  <bookViews>
    <workbookView xWindow="28680" yWindow="-120" windowWidth="29040" windowHeight="15720" tabRatio="601" firstSheet="5" activeTab="3" xr2:uid="{00000000-000D-0000-FFFF-FFFF00000000}"/>
  </bookViews>
  <sheets>
    <sheet name="Dropdown Values" sheetId="12" state="hidden" r:id="rId1"/>
    <sheet name="Field Definitions" sheetId="15" r:id="rId2"/>
    <sheet name="Client Reporting Sheet" sheetId="1" r:id="rId3"/>
    <sheet name="Staff Reporting Sheet" sheetId="21" r:id="rId4"/>
    <sheet name="Data Entry Errors" sheetId="16" r:id="rId5"/>
    <sheet name="Referred to Services" sheetId="18" r:id="rId6"/>
    <sheet name="Reporting Month" sheetId="17" r:id="rId7"/>
  </sheets>
  <definedNames>
    <definedName name="_xlnm._FilterDatabase" localSheetId="2" hidden="1">'Client Reporting Sheet'!$A$1:$Y$1</definedName>
    <definedName name="_xlnm._FilterDatabase" localSheetId="0" hidden="1">'Dropdown Values'!$A$1:$F$42</definedName>
    <definedName name="Client_Services">Table13[Primary Client Services]</definedName>
    <definedName name="County">Table9[County]</definedName>
    <definedName name="DCFFeedback">DCF_Feedback[Type of DCF Feedback]</definedName>
    <definedName name="Discharge_Reason">Table8[Discharge reason]</definedName>
    <definedName name="Holidays">Table16[Date]</definedName>
    <definedName name="Primary_Drug">Table6[Primary Drug of Choice]</definedName>
    <definedName name="Provider">Table4[Provider]</definedName>
    <definedName name="Referral_Type">Table11[Referral Type]</definedName>
    <definedName name="RefInv">Referral_Invalid_Reason[Referral Invalid Reason]</definedName>
    <definedName name="Service_Status">Table12[Service Status]</definedName>
    <definedName name="Slicer_Agency_Name" localSheetId="5">#N/A</definedName>
    <definedName name="Slicer_Agency_Name">#N/A</definedName>
    <definedName name="YesNo">Table7[Yes/No]</definedName>
  </definedNames>
  <calcPr calcId="191028"/>
  <pivotCaches>
    <pivotCache cacheId="2219" r:id="rId8"/>
  </pivotCaches>
  <extLst>
    <ext xmlns:x14="http://schemas.microsoft.com/office/spreadsheetml/2009/9/main" uri="{BBE1A952-AA13-448e-AADC-164F8A28A991}">
      <x14:slicerCaches>
        <x14:slicerCache r:id="rId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3" i="1" l="1"/>
  <c r="AB3" i="1" s="1"/>
  <c r="AC3" i="1" s="1" a="1"/>
  <c r="AC3" i="1" s="1"/>
  <c r="AA4" i="1"/>
  <c r="AB4" i="1" s="1"/>
  <c r="AC4" i="1" s="1" a="1"/>
  <c r="AC4" i="1" s="1"/>
  <c r="AA5" i="1"/>
  <c r="AB5" i="1" s="1"/>
  <c r="AC5" i="1" s="1" a="1"/>
  <c r="AC5" i="1" s="1"/>
  <c r="AA6" i="1"/>
  <c r="AB6" i="1" s="1"/>
  <c r="AC6" i="1" s="1" a="1"/>
  <c r="AC6" i="1" s="1"/>
  <c r="AA7" i="1"/>
  <c r="AB7" i="1" s="1"/>
  <c r="AC7" i="1" s="1" a="1"/>
  <c r="AC7" i="1" s="1"/>
  <c r="AA8" i="1"/>
  <c r="AB8" i="1" s="1"/>
  <c r="AC8" i="1" s="1" a="1"/>
  <c r="AC8" i="1" s="1"/>
  <c r="AA9" i="1"/>
  <c r="AB9" i="1"/>
  <c r="AC9" i="1" s="1" a="1"/>
  <c r="AC9" i="1" s="1"/>
  <c r="AA10" i="1"/>
  <c r="AB10" i="1" s="1"/>
  <c r="AC10" i="1" s="1" a="1"/>
  <c r="AC10" i="1" s="1"/>
  <c r="AA11" i="1"/>
  <c r="AB11" i="1" s="1"/>
  <c r="AC11" i="1" s="1" a="1"/>
  <c r="AC11" i="1" s="1"/>
  <c r="AA12" i="1"/>
  <c r="AB12" i="1" s="1"/>
  <c r="AC12" i="1" s="1" a="1"/>
  <c r="AC12" i="1" s="1"/>
  <c r="AA13" i="1"/>
  <c r="AB13" i="1"/>
  <c r="AC13" i="1" s="1" a="1"/>
  <c r="AC13" i="1" s="1"/>
  <c r="AA14" i="1"/>
  <c r="AB14" i="1" s="1"/>
  <c r="AC14" i="1" s="1" a="1"/>
  <c r="AC14" i="1" s="1"/>
  <c r="AA15" i="1"/>
  <c r="AB15" i="1" s="1"/>
  <c r="AC15" i="1" s="1" a="1"/>
  <c r="AC15" i="1" s="1"/>
  <c r="AA16" i="1"/>
  <c r="AB16" i="1" s="1"/>
  <c r="AC16" i="1" s="1" a="1"/>
  <c r="AC16" i="1" s="1"/>
  <c r="AA17" i="1"/>
  <c r="AB17" i="1" s="1"/>
  <c r="AC17" i="1" s="1" a="1"/>
  <c r="AC17" i="1" s="1"/>
  <c r="AA18" i="1"/>
  <c r="AB18" i="1" s="1"/>
  <c r="AC18" i="1" s="1" a="1"/>
  <c r="AC18" i="1" s="1"/>
  <c r="AA19" i="1"/>
  <c r="AB19" i="1" s="1"/>
  <c r="AC19" i="1" s="1" a="1"/>
  <c r="AC19" i="1" s="1"/>
  <c r="AA20" i="1"/>
  <c r="AB20" i="1" s="1"/>
  <c r="AC20" i="1" s="1" a="1"/>
  <c r="AC20" i="1" s="1"/>
  <c r="AA21" i="1"/>
  <c r="AB21" i="1" s="1"/>
  <c r="AC21" i="1" s="1" a="1"/>
  <c r="AC21" i="1" s="1"/>
  <c r="AA22" i="1"/>
  <c r="AB22" i="1" s="1"/>
  <c r="AC22" i="1" s="1" a="1"/>
  <c r="AC22" i="1" s="1"/>
  <c r="AA23" i="1"/>
  <c r="AB23" i="1"/>
  <c r="AC23" i="1" s="1" a="1"/>
  <c r="AC23" i="1" s="1"/>
  <c r="AA24" i="1"/>
  <c r="AB24" i="1" s="1"/>
  <c r="AC24" i="1" s="1" a="1"/>
  <c r="AC24" i="1" s="1"/>
  <c r="AA25" i="1"/>
  <c r="AB25" i="1" s="1"/>
  <c r="AC25" i="1" s="1" a="1"/>
  <c r="AC25" i="1" s="1"/>
  <c r="AA26" i="1"/>
  <c r="AB26" i="1" s="1"/>
  <c r="AC26" i="1" s="1" a="1"/>
  <c r="AC26" i="1" s="1"/>
  <c r="AA27" i="1"/>
  <c r="AB27" i="1"/>
  <c r="AC27" i="1" s="1" a="1"/>
  <c r="AC27" i="1" s="1"/>
  <c r="AA28" i="1"/>
  <c r="AB28" i="1" s="1"/>
  <c r="AC28" i="1" s="1" a="1"/>
  <c r="AC28" i="1" s="1"/>
  <c r="AA29" i="1"/>
  <c r="AB29" i="1" s="1"/>
  <c r="AC29" i="1" s="1" a="1"/>
  <c r="AC29" i="1" s="1"/>
  <c r="AA30" i="1"/>
  <c r="AB30" i="1" s="1"/>
  <c r="AC30" i="1" s="1" a="1"/>
  <c r="AC30" i="1" s="1"/>
  <c r="AA31" i="1"/>
  <c r="AB31" i="1"/>
  <c r="AC31" i="1" s="1" a="1"/>
  <c r="AC31" i="1" s="1"/>
  <c r="AA32" i="1"/>
  <c r="AB32" i="1" s="1"/>
  <c r="AC32" i="1" s="1" a="1"/>
  <c r="AC32" i="1" s="1"/>
  <c r="AA33" i="1"/>
  <c r="AB33" i="1" s="1"/>
  <c r="AC33" i="1" s="1" a="1"/>
  <c r="AC33" i="1" s="1"/>
  <c r="AA34" i="1"/>
  <c r="AB34" i="1" s="1"/>
  <c r="AC34" i="1" s="1" a="1"/>
  <c r="AC34" i="1" s="1"/>
  <c r="AA35" i="1"/>
  <c r="AB35" i="1" s="1"/>
  <c r="AC35" i="1" s="1" a="1"/>
  <c r="AC35" i="1" s="1"/>
  <c r="AA36" i="1"/>
  <c r="AB36" i="1" s="1"/>
  <c r="AC36" i="1" s="1" a="1"/>
  <c r="AC36" i="1" s="1"/>
  <c r="AA37" i="1"/>
  <c r="AB37" i="1" s="1"/>
  <c r="AC37" i="1" s="1" a="1"/>
  <c r="AC37" i="1" s="1"/>
  <c r="AA38" i="1"/>
  <c r="AB38" i="1" s="1"/>
  <c r="AC38" i="1" s="1" a="1"/>
  <c r="AC38" i="1" s="1"/>
  <c r="AA39" i="1"/>
  <c r="AB39" i="1" s="1"/>
  <c r="AC39" i="1" s="1" a="1"/>
  <c r="AC39" i="1" s="1"/>
  <c r="AA40" i="1"/>
  <c r="AB40" i="1" s="1"/>
  <c r="AC40" i="1" s="1" a="1"/>
  <c r="AC40" i="1" s="1"/>
  <c r="AA41" i="1"/>
  <c r="AB41" i="1"/>
  <c r="AC41" i="1" s="1" a="1"/>
  <c r="AC41" i="1" s="1"/>
  <c r="AA42" i="1"/>
  <c r="AB42" i="1" s="1"/>
  <c r="AC42" i="1" s="1" a="1"/>
  <c r="AC42" i="1" s="1"/>
  <c r="AA43" i="1"/>
  <c r="AB43" i="1" s="1"/>
  <c r="AC43" i="1" s="1" a="1"/>
  <c r="AC43" i="1" s="1"/>
  <c r="AA44" i="1"/>
  <c r="AB44" i="1" s="1"/>
  <c r="AC44" i="1" s="1" a="1"/>
  <c r="AC44" i="1" s="1"/>
  <c r="AA45" i="1"/>
  <c r="AB45" i="1"/>
  <c r="AC45" i="1" s="1" a="1"/>
  <c r="AC45" i="1" s="1"/>
  <c r="AA46" i="1"/>
  <c r="AB46" i="1" s="1"/>
  <c r="AC46" i="1" s="1" a="1"/>
  <c r="AC46" i="1" s="1"/>
  <c r="AA47" i="1"/>
  <c r="AB47" i="1" s="1"/>
  <c r="AC47" i="1" s="1" a="1"/>
  <c r="AC47" i="1" s="1"/>
  <c r="AA48" i="1"/>
  <c r="AB48" i="1" s="1"/>
  <c r="AC48" i="1" s="1" a="1"/>
  <c r="AC48" i="1" s="1"/>
  <c r="AA49" i="1"/>
  <c r="AB49" i="1" s="1"/>
  <c r="AC49" i="1" s="1" a="1"/>
  <c r="AC49" i="1" s="1"/>
  <c r="AA50" i="1"/>
  <c r="AB50" i="1" s="1"/>
  <c r="AC50" i="1" s="1" a="1"/>
  <c r="AC50" i="1" s="1"/>
  <c r="AA51" i="1"/>
  <c r="AB51" i="1" s="1"/>
  <c r="AC51" i="1" s="1" a="1"/>
  <c r="AC51" i="1" s="1"/>
  <c r="AA52" i="1"/>
  <c r="AB52" i="1" s="1"/>
  <c r="AC52" i="1" s="1" a="1"/>
  <c r="AC52" i="1" s="1"/>
  <c r="AA53" i="1"/>
  <c r="AB53" i="1" s="1"/>
  <c r="AC53" i="1" s="1" a="1"/>
  <c r="AC53" i="1" s="1"/>
  <c r="AA54" i="1"/>
  <c r="AB54" i="1" s="1"/>
  <c r="AC54" i="1" s="1" a="1"/>
  <c r="AC54" i="1" s="1"/>
  <c r="AA55" i="1"/>
  <c r="AB55" i="1"/>
  <c r="AC55" i="1" s="1" a="1"/>
  <c r="AC55" i="1" s="1"/>
  <c r="AA56" i="1"/>
  <c r="AB56" i="1" s="1"/>
  <c r="AC56" i="1" s="1" a="1"/>
  <c r="AC56" i="1" s="1"/>
  <c r="AA57" i="1"/>
  <c r="AB57" i="1" s="1"/>
  <c r="AC57" i="1" s="1" a="1"/>
  <c r="AC57" i="1" s="1"/>
  <c r="AA58" i="1"/>
  <c r="AB58" i="1" s="1"/>
  <c r="AC58" i="1" s="1" a="1"/>
  <c r="AC58" i="1" s="1"/>
  <c r="AA59" i="1"/>
  <c r="AB59" i="1"/>
  <c r="AC59" i="1" s="1" a="1"/>
  <c r="AC59" i="1" s="1"/>
  <c r="AA60" i="1"/>
  <c r="AB60" i="1" s="1"/>
  <c r="AC60" i="1" s="1" a="1"/>
  <c r="AC60" i="1" s="1"/>
  <c r="AA61" i="1"/>
  <c r="AB61" i="1" s="1"/>
  <c r="AC61" i="1" s="1" a="1"/>
  <c r="AC61" i="1" s="1"/>
  <c r="AA62" i="1"/>
  <c r="AB62" i="1" s="1"/>
  <c r="AC62" i="1" s="1" a="1"/>
  <c r="AC62" i="1" s="1"/>
  <c r="AA63" i="1"/>
  <c r="AB63" i="1"/>
  <c r="AC63" i="1" s="1" a="1"/>
  <c r="AC63" i="1" s="1"/>
  <c r="AA64" i="1"/>
  <c r="AB64" i="1" s="1"/>
  <c r="AC64" i="1" s="1" a="1"/>
  <c r="AC64" i="1" s="1"/>
  <c r="AA65" i="1"/>
  <c r="AB65" i="1" s="1"/>
  <c r="AC65" i="1" s="1" a="1"/>
  <c r="AC65" i="1" s="1"/>
  <c r="AA66" i="1"/>
  <c r="AB66" i="1" s="1"/>
  <c r="AC66" i="1" s="1" a="1"/>
  <c r="AC66" i="1" s="1"/>
  <c r="AA67" i="1"/>
  <c r="AB67" i="1" s="1"/>
  <c r="AC67" i="1" s="1" a="1"/>
  <c r="AC67" i="1" s="1"/>
  <c r="AA68" i="1"/>
  <c r="AB68" i="1" s="1"/>
  <c r="AC68" i="1" s="1" a="1"/>
  <c r="AC68" i="1" s="1"/>
  <c r="AA69" i="1"/>
  <c r="AB69" i="1" s="1"/>
  <c r="AC69" i="1" s="1" a="1"/>
  <c r="AC69" i="1" s="1"/>
  <c r="AA70" i="1"/>
  <c r="AB70" i="1" s="1"/>
  <c r="AC70" i="1" s="1" a="1"/>
  <c r="AC70" i="1" s="1"/>
  <c r="AA71" i="1"/>
  <c r="AB71" i="1" s="1"/>
  <c r="AC71" i="1" s="1" a="1"/>
  <c r="AC71" i="1" s="1"/>
  <c r="AA72" i="1"/>
  <c r="AB72" i="1" s="1"/>
  <c r="AC72" i="1" s="1" a="1"/>
  <c r="AC72" i="1" s="1"/>
  <c r="AA73" i="1"/>
  <c r="AB73" i="1"/>
  <c r="AC73" i="1" s="1" a="1"/>
  <c r="AC73" i="1" s="1"/>
  <c r="AA74" i="1"/>
  <c r="AB74" i="1" s="1"/>
  <c r="AC74" i="1" s="1" a="1"/>
  <c r="AC74" i="1" s="1"/>
  <c r="AA75" i="1"/>
  <c r="AB75" i="1" s="1"/>
  <c r="AC75" i="1" s="1" a="1"/>
  <c r="AC75" i="1" s="1"/>
  <c r="AA76" i="1"/>
  <c r="AB76" i="1" s="1"/>
  <c r="AC76" i="1" s="1" a="1"/>
  <c r="AC76" i="1" s="1"/>
  <c r="AA77" i="1"/>
  <c r="AB77" i="1"/>
  <c r="AC77" i="1" s="1" a="1"/>
  <c r="AC77" i="1" s="1"/>
  <c r="AA78" i="1"/>
  <c r="AB78" i="1" s="1"/>
  <c r="AC78" i="1" s="1" a="1"/>
  <c r="AC78" i="1" s="1"/>
  <c r="AA79" i="1"/>
  <c r="AB79" i="1" s="1"/>
  <c r="AC79" i="1" s="1" a="1"/>
  <c r="AC79" i="1" s="1"/>
  <c r="AA80" i="1"/>
  <c r="AB80" i="1" s="1"/>
  <c r="AC80" i="1" s="1" a="1"/>
  <c r="AC80" i="1" s="1"/>
  <c r="AA81" i="1"/>
  <c r="AB81" i="1" s="1"/>
  <c r="AC81" i="1" s="1" a="1"/>
  <c r="AC81" i="1" s="1"/>
  <c r="AA82" i="1"/>
  <c r="AB82" i="1" s="1"/>
  <c r="AC82" i="1" s="1" a="1"/>
  <c r="AC82" i="1" s="1"/>
  <c r="AA83" i="1"/>
  <c r="AB83" i="1" s="1"/>
  <c r="AC83" i="1" s="1" a="1"/>
  <c r="AC83" i="1" s="1"/>
  <c r="AA84" i="1"/>
  <c r="AB84" i="1" s="1"/>
  <c r="AC84" i="1" s="1" a="1"/>
  <c r="AC84" i="1" s="1"/>
  <c r="AA85" i="1"/>
  <c r="AB85" i="1" s="1"/>
  <c r="AC85" i="1" s="1" a="1"/>
  <c r="AC85" i="1" s="1"/>
  <c r="AA86" i="1"/>
  <c r="AB86" i="1" s="1"/>
  <c r="AC86" i="1" s="1" a="1"/>
  <c r="AC86" i="1" s="1"/>
  <c r="AA87" i="1"/>
  <c r="AB87" i="1"/>
  <c r="AC87" i="1" s="1" a="1"/>
  <c r="AC87" i="1" s="1"/>
  <c r="AA88" i="1"/>
  <c r="AB88" i="1" s="1"/>
  <c r="AC88" i="1" s="1" a="1"/>
  <c r="AC88" i="1" s="1"/>
  <c r="AA89" i="1"/>
  <c r="AB89" i="1" s="1"/>
  <c r="AC89" i="1" s="1" a="1"/>
  <c r="AC89" i="1" s="1"/>
  <c r="AA90" i="1"/>
  <c r="AB90" i="1" s="1"/>
  <c r="AC90" i="1" s="1" a="1"/>
  <c r="AC90" i="1" s="1"/>
  <c r="AA91" i="1"/>
  <c r="AB91" i="1"/>
  <c r="AC91" i="1" s="1" a="1"/>
  <c r="AC91" i="1" s="1"/>
  <c r="AA92" i="1"/>
  <c r="AB92" i="1" s="1"/>
  <c r="AC92" i="1" s="1" a="1"/>
  <c r="AC92" i="1" s="1"/>
  <c r="AA93" i="1"/>
  <c r="AB93" i="1" s="1"/>
  <c r="AC93" i="1" s="1" a="1"/>
  <c r="AC93" i="1" s="1"/>
  <c r="AA94" i="1"/>
  <c r="AB94" i="1" s="1"/>
  <c r="AC94" i="1" s="1" a="1"/>
  <c r="AC94" i="1" s="1"/>
  <c r="AA95" i="1"/>
  <c r="AB95" i="1"/>
  <c r="AC95" i="1" s="1" a="1"/>
  <c r="AC95" i="1" s="1"/>
  <c r="AA96" i="1"/>
  <c r="AB96" i="1" s="1"/>
  <c r="AC96" i="1" s="1" a="1"/>
  <c r="AC96" i="1" s="1"/>
  <c r="AA97" i="1"/>
  <c r="AB97" i="1" s="1"/>
  <c r="AC97" i="1" s="1" a="1"/>
  <c r="AC97" i="1" s="1"/>
  <c r="AA98" i="1"/>
  <c r="AB98" i="1" s="1"/>
  <c r="AC98" i="1" s="1" a="1"/>
  <c r="AC98" i="1" s="1"/>
  <c r="AA99" i="1"/>
  <c r="AB99" i="1" s="1"/>
  <c r="AC99" i="1" s="1" a="1"/>
  <c r="AC99" i="1" s="1"/>
  <c r="AA100" i="1"/>
  <c r="AB100" i="1" s="1"/>
  <c r="AC100" i="1" s="1" a="1"/>
  <c r="AC100" i="1" s="1"/>
  <c r="AA101" i="1"/>
  <c r="AB101" i="1" s="1"/>
  <c r="AC101" i="1" s="1" a="1"/>
  <c r="AC101" i="1" s="1"/>
  <c r="AA102" i="1"/>
  <c r="AB102" i="1" s="1"/>
  <c r="AC102" i="1" s="1" a="1"/>
  <c r="AC102" i="1" s="1"/>
  <c r="AA103" i="1"/>
  <c r="AB103" i="1" s="1"/>
  <c r="AC103" i="1" s="1" a="1"/>
  <c r="AC103" i="1" s="1"/>
  <c r="AA104" i="1"/>
  <c r="AB104" i="1" s="1"/>
  <c r="AC104" i="1" s="1" a="1"/>
  <c r="AC104" i="1" s="1"/>
  <c r="AA105" i="1"/>
  <c r="AB105" i="1" s="1"/>
  <c r="AC105" i="1" s="1" a="1"/>
  <c r="AC105" i="1" s="1"/>
  <c r="AA106" i="1"/>
  <c r="AB106" i="1" s="1"/>
  <c r="AC106" i="1" s="1" a="1"/>
  <c r="AC106" i="1" s="1"/>
  <c r="AA107" i="1"/>
  <c r="AB107" i="1"/>
  <c r="AC107" i="1" s="1" a="1"/>
  <c r="AC107" i="1" s="1"/>
  <c r="AA108" i="1"/>
  <c r="AB108" i="1" s="1"/>
  <c r="AC108" i="1" s="1" a="1"/>
  <c r="AC108" i="1" s="1"/>
  <c r="AA109" i="1"/>
  <c r="AB109" i="1" s="1"/>
  <c r="AC109" i="1" s="1" a="1"/>
  <c r="AC109" i="1" s="1"/>
  <c r="AA110" i="1"/>
  <c r="AB110" i="1" s="1"/>
  <c r="AC110" i="1" s="1" a="1"/>
  <c r="AC110" i="1" s="1"/>
  <c r="AA111" i="1"/>
  <c r="AB111" i="1"/>
  <c r="AC111" i="1" s="1" a="1"/>
  <c r="AC111" i="1" s="1"/>
  <c r="AA112" i="1"/>
  <c r="AB112" i="1" s="1"/>
  <c r="AC112" i="1" s="1" a="1"/>
  <c r="AC112" i="1" s="1"/>
  <c r="AA113" i="1"/>
  <c r="AB113" i="1" s="1"/>
  <c r="AC113" i="1" s="1" a="1"/>
  <c r="AC113" i="1" s="1"/>
  <c r="AA114" i="1"/>
  <c r="AB114" i="1" s="1"/>
  <c r="AC114" i="1" s="1" a="1"/>
  <c r="AC114" i="1" s="1"/>
  <c r="AA115" i="1"/>
  <c r="AB115" i="1" s="1"/>
  <c r="AC115" i="1" s="1" a="1"/>
  <c r="AC115" i="1" s="1"/>
  <c r="AA116" i="1"/>
  <c r="AB116" i="1" s="1"/>
  <c r="AC116" i="1" s="1" a="1"/>
  <c r="AC116" i="1" s="1"/>
  <c r="AA117" i="1"/>
  <c r="AB117" i="1" s="1"/>
  <c r="AC117" i="1" s="1" a="1"/>
  <c r="AC117" i="1" s="1"/>
  <c r="AA118" i="1"/>
  <c r="AB118" i="1" s="1"/>
  <c r="AC118" i="1" s="1" a="1"/>
  <c r="AC118" i="1" s="1"/>
  <c r="AA119" i="1"/>
  <c r="AB119" i="1" s="1"/>
  <c r="AC119" i="1" s="1" a="1"/>
  <c r="AC119" i="1" s="1"/>
  <c r="AA120" i="1"/>
  <c r="AB120" i="1" s="1"/>
  <c r="AC120" i="1" s="1" a="1"/>
  <c r="AC120" i="1" s="1"/>
  <c r="AA121" i="1"/>
  <c r="AB121" i="1" s="1"/>
  <c r="AC121" i="1" s="1" a="1"/>
  <c r="AC121" i="1" s="1"/>
  <c r="AA122" i="1"/>
  <c r="AB122" i="1" s="1"/>
  <c r="AC122" i="1" s="1" a="1"/>
  <c r="AC122" i="1" s="1"/>
  <c r="AA123" i="1"/>
  <c r="AB123" i="1" s="1"/>
  <c r="AC123" i="1" s="1" a="1"/>
  <c r="AC123" i="1" s="1"/>
  <c r="AA124" i="1"/>
  <c r="AB124" i="1" s="1"/>
  <c r="AC124" i="1" s="1" a="1"/>
  <c r="AC124" i="1" s="1"/>
  <c r="AA125" i="1"/>
  <c r="AB125" i="1"/>
  <c r="AC125" i="1" s="1" a="1"/>
  <c r="AC125" i="1" s="1"/>
  <c r="AA126" i="1"/>
  <c r="AB126" i="1" s="1"/>
  <c r="AC126" i="1" s="1" a="1"/>
  <c r="AC126" i="1" s="1"/>
  <c r="AA127" i="1"/>
  <c r="AB127" i="1" s="1"/>
  <c r="AC127" i="1" s="1" a="1"/>
  <c r="AC127" i="1" s="1"/>
  <c r="AA128" i="1"/>
  <c r="AB128" i="1" s="1"/>
  <c r="AC128" i="1" s="1" a="1"/>
  <c r="AC128" i="1" s="1"/>
  <c r="AA129" i="1"/>
  <c r="AB129" i="1" s="1"/>
  <c r="AC129" i="1" s="1" a="1"/>
  <c r="AC129" i="1" s="1"/>
  <c r="AA130" i="1"/>
  <c r="AB130" i="1" s="1"/>
  <c r="AC130" i="1" s="1" a="1"/>
  <c r="AC130" i="1" s="1"/>
  <c r="AA131" i="1"/>
  <c r="AB131" i="1" s="1"/>
  <c r="AC131" i="1" s="1" a="1"/>
  <c r="AC131" i="1" s="1"/>
  <c r="AA132" i="1"/>
  <c r="AB132" i="1" s="1"/>
  <c r="AC132" i="1" s="1" a="1"/>
  <c r="AC132" i="1" s="1"/>
  <c r="AA133" i="1"/>
  <c r="AB133" i="1" s="1"/>
  <c r="AC133" i="1" s="1" a="1"/>
  <c r="AC133" i="1" s="1"/>
  <c r="AA134" i="1"/>
  <c r="AB134" i="1" s="1"/>
  <c r="AC134" i="1" s="1" a="1"/>
  <c r="AC134" i="1" s="1"/>
  <c r="AA135" i="1"/>
  <c r="AB135" i="1"/>
  <c r="AC135" i="1" s="1" a="1"/>
  <c r="AC135" i="1" s="1"/>
  <c r="AA136" i="1"/>
  <c r="AB136" i="1" s="1"/>
  <c r="AC136" i="1" s="1" a="1"/>
  <c r="AC136" i="1" s="1"/>
  <c r="AA137" i="1"/>
  <c r="AB137" i="1" s="1"/>
  <c r="AC137" i="1" s="1" a="1"/>
  <c r="AC137" i="1" s="1"/>
  <c r="AA138" i="1"/>
  <c r="AB138" i="1" s="1"/>
  <c r="AC138" i="1" s="1" a="1"/>
  <c r="AC138" i="1" s="1"/>
  <c r="AA139" i="1"/>
  <c r="AB139" i="1" s="1"/>
  <c r="AC139" i="1" s="1" a="1"/>
  <c r="AC139" i="1" s="1"/>
  <c r="AA140" i="1"/>
  <c r="AB140" i="1" s="1"/>
  <c r="AC140" i="1" s="1" a="1"/>
  <c r="AC140" i="1" s="1"/>
  <c r="AA141" i="1"/>
  <c r="AB141" i="1"/>
  <c r="AC141" i="1" s="1" a="1"/>
  <c r="AC141" i="1" s="1"/>
  <c r="AA142" i="1"/>
  <c r="AB142" i="1" s="1"/>
  <c r="AC142" i="1" s="1" a="1"/>
  <c r="AC142" i="1" s="1"/>
  <c r="AA143" i="1"/>
  <c r="AB143" i="1" s="1"/>
  <c r="AC143" i="1" s="1" a="1"/>
  <c r="AC143" i="1" s="1"/>
  <c r="AA144" i="1"/>
  <c r="AB144" i="1" s="1"/>
  <c r="AC144" i="1" s="1" a="1"/>
  <c r="AC144" i="1" s="1"/>
  <c r="AA145" i="1"/>
  <c r="AB145" i="1" s="1"/>
  <c r="AC145" i="1" s="1" a="1"/>
  <c r="AC145" i="1" s="1"/>
  <c r="AA146" i="1"/>
  <c r="AB146" i="1" s="1"/>
  <c r="AC146" i="1" s="1" a="1"/>
  <c r="AC146" i="1" s="1"/>
  <c r="AA147" i="1"/>
  <c r="AB147" i="1" s="1"/>
  <c r="AC147" i="1" s="1" a="1"/>
  <c r="AC147" i="1" s="1"/>
  <c r="AA148" i="1"/>
  <c r="AB148" i="1" s="1"/>
  <c r="AC148" i="1" s="1" a="1"/>
  <c r="AC148" i="1" s="1"/>
  <c r="AA149" i="1"/>
  <c r="AB149" i="1" s="1"/>
  <c r="AC149" i="1" s="1" a="1"/>
  <c r="AC149" i="1" s="1"/>
  <c r="AA150" i="1"/>
  <c r="AB150" i="1" s="1"/>
  <c r="AC150" i="1" s="1" a="1"/>
  <c r="AC150" i="1" s="1"/>
  <c r="AA151" i="1"/>
  <c r="AB151" i="1" s="1"/>
  <c r="AC151" i="1" s="1" a="1"/>
  <c r="AC151" i="1" s="1"/>
  <c r="AA152" i="1"/>
  <c r="AB152" i="1" s="1"/>
  <c r="AC152" i="1" s="1" a="1"/>
  <c r="AC152" i="1" s="1"/>
  <c r="AA153" i="1"/>
  <c r="AB153" i="1"/>
  <c r="AC153" i="1" s="1" a="1"/>
  <c r="AC153" i="1" s="1"/>
  <c r="AA154" i="1"/>
  <c r="AB154" i="1" s="1"/>
  <c r="AC154" i="1" s="1" a="1"/>
  <c r="AC154" i="1" s="1"/>
  <c r="AA155" i="1"/>
  <c r="AB155" i="1" s="1"/>
  <c r="AC155" i="1" s="1" a="1"/>
  <c r="AC155" i="1" s="1"/>
  <c r="AA156" i="1"/>
  <c r="AB156" i="1" s="1"/>
  <c r="AC156" i="1" s="1" a="1"/>
  <c r="AC156" i="1" s="1"/>
  <c r="AA157" i="1"/>
  <c r="AB157" i="1"/>
  <c r="AC157" i="1" s="1" a="1"/>
  <c r="AC157" i="1" s="1"/>
  <c r="AA158" i="1"/>
  <c r="AB158" i="1" s="1"/>
  <c r="AC158" i="1" s="1" a="1"/>
  <c r="AC158" i="1" s="1"/>
  <c r="AA159" i="1"/>
  <c r="AB159" i="1" s="1"/>
  <c r="AC159" i="1" s="1" a="1"/>
  <c r="AC159" i="1" s="1"/>
  <c r="AA160" i="1"/>
  <c r="AB160" i="1" s="1"/>
  <c r="AC160" i="1" s="1" a="1"/>
  <c r="AC160" i="1" s="1"/>
  <c r="AA161" i="1"/>
  <c r="AB161" i="1" s="1"/>
  <c r="AC161" i="1" s="1" a="1"/>
  <c r="AC161" i="1" s="1"/>
  <c r="AA162" i="1"/>
  <c r="AB162" i="1" s="1"/>
  <c r="AC162" i="1" s="1" a="1"/>
  <c r="AC162" i="1" s="1"/>
  <c r="AA163" i="1"/>
  <c r="AB163" i="1"/>
  <c r="AC163" i="1" s="1" a="1"/>
  <c r="AC163" i="1" s="1"/>
  <c r="AA164" i="1"/>
  <c r="AB164" i="1" s="1"/>
  <c r="AC164" i="1" s="1" a="1"/>
  <c r="AC164" i="1" s="1"/>
  <c r="AA165" i="1"/>
  <c r="AB165" i="1" s="1"/>
  <c r="AC165" i="1" s="1" a="1"/>
  <c r="AC165" i="1" s="1"/>
  <c r="AA166" i="1"/>
  <c r="AB166" i="1" s="1"/>
  <c r="AC166" i="1" s="1" a="1"/>
  <c r="AC166" i="1" s="1"/>
  <c r="AA167" i="1"/>
  <c r="AB167" i="1" s="1"/>
  <c r="AC167" i="1" s="1" a="1"/>
  <c r="AC167" i="1" s="1"/>
  <c r="AA168" i="1"/>
  <c r="AB168" i="1" s="1"/>
  <c r="AC168" i="1" s="1" a="1"/>
  <c r="AC168" i="1" s="1"/>
  <c r="AA169" i="1"/>
  <c r="AB169" i="1" s="1"/>
  <c r="AC169" i="1" s="1" a="1"/>
  <c r="AC169" i="1" s="1"/>
  <c r="AA170" i="1"/>
  <c r="AB170" i="1" s="1"/>
  <c r="AC170" i="1" s="1" a="1"/>
  <c r="AC170" i="1" s="1"/>
  <c r="AA171" i="1"/>
  <c r="AB171" i="1"/>
  <c r="AC171" i="1" s="1" a="1"/>
  <c r="AC171" i="1" s="1"/>
  <c r="AA172" i="1"/>
  <c r="AB172" i="1" s="1"/>
  <c r="AC172" i="1" s="1" a="1"/>
  <c r="AC172" i="1" s="1"/>
  <c r="AA173" i="1"/>
  <c r="AB173" i="1" s="1"/>
  <c r="AC173" i="1" s="1" a="1"/>
  <c r="AC173" i="1" s="1"/>
  <c r="AA174" i="1"/>
  <c r="AB174" i="1"/>
  <c r="AC174" i="1" s="1" a="1"/>
  <c r="AC174" i="1" s="1"/>
  <c r="AA175" i="1"/>
  <c r="AB175" i="1"/>
  <c r="AC175" i="1" s="1" a="1"/>
  <c r="AC175" i="1" s="1"/>
  <c r="AA176" i="1"/>
  <c r="AB176" i="1" s="1"/>
  <c r="AC176" i="1" s="1" a="1"/>
  <c r="AC176" i="1" s="1"/>
  <c r="AA177" i="1"/>
  <c r="AB177" i="1" s="1"/>
  <c r="AC177" i="1" s="1" a="1"/>
  <c r="AC177" i="1" s="1"/>
  <c r="AA178" i="1"/>
  <c r="AB178" i="1"/>
  <c r="AC178" i="1" s="1" a="1"/>
  <c r="AC178" i="1" s="1"/>
  <c r="AA179" i="1"/>
  <c r="AB179" i="1" s="1"/>
  <c r="AC179" i="1" s="1" a="1"/>
  <c r="AC179" i="1" s="1"/>
  <c r="AA180" i="1"/>
  <c r="AB180" i="1" s="1"/>
  <c r="AC180" i="1" s="1" a="1"/>
  <c r="AC180" i="1" s="1"/>
  <c r="AA181" i="1"/>
  <c r="AB181" i="1"/>
  <c r="AC181" i="1" s="1" a="1"/>
  <c r="AC181" i="1" s="1"/>
  <c r="AA182" i="1"/>
  <c r="AB182" i="1"/>
  <c r="AC182" i="1" s="1" a="1"/>
  <c r="AC182" i="1" s="1"/>
  <c r="AA183" i="1"/>
  <c r="AB183" i="1"/>
  <c r="AC183" i="1" s="1" a="1"/>
  <c r="AC183" i="1" s="1"/>
  <c r="AA184" i="1"/>
  <c r="AB184" i="1" s="1"/>
  <c r="AC184" i="1" s="1" a="1"/>
  <c r="AC184" i="1" s="1"/>
  <c r="AA185" i="1"/>
  <c r="AB185" i="1" s="1"/>
  <c r="AC185" i="1" s="1" a="1"/>
  <c r="AC185" i="1" s="1"/>
  <c r="AA186" i="1"/>
  <c r="AB186" i="1" s="1"/>
  <c r="AC186" i="1" s="1" a="1"/>
  <c r="AC186" i="1" s="1"/>
  <c r="AA187" i="1"/>
  <c r="AB187" i="1" s="1"/>
  <c r="AC187" i="1" s="1" a="1"/>
  <c r="AC187" i="1" s="1"/>
  <c r="AA188" i="1"/>
  <c r="AB188" i="1" s="1"/>
  <c r="AC188" i="1" s="1" a="1"/>
  <c r="AC188" i="1" s="1"/>
  <c r="AA189" i="1"/>
  <c r="AB189" i="1" s="1"/>
  <c r="AC189" i="1" s="1" a="1"/>
  <c r="AC189" i="1" s="1"/>
  <c r="AA190" i="1"/>
  <c r="AB190" i="1"/>
  <c r="AC190" i="1" s="1" a="1"/>
  <c r="AC190" i="1" s="1"/>
  <c r="AA191" i="1"/>
  <c r="AB191" i="1"/>
  <c r="AC191" i="1" s="1" a="1"/>
  <c r="AC191" i="1" s="1"/>
  <c r="AA192" i="1"/>
  <c r="AB192" i="1" s="1"/>
  <c r="AC192" i="1" s="1" a="1"/>
  <c r="AC192" i="1" s="1"/>
  <c r="AA193" i="1"/>
  <c r="AB193" i="1" s="1"/>
  <c r="AC193" i="1" s="1" a="1"/>
  <c r="AC193" i="1" s="1"/>
  <c r="AA194" i="1"/>
  <c r="AB194" i="1"/>
  <c r="AC194" i="1" s="1" a="1"/>
  <c r="AC194" i="1" s="1"/>
  <c r="AA195" i="1"/>
  <c r="AB195" i="1" s="1"/>
  <c r="AC195" i="1" s="1" a="1"/>
  <c r="AC195" i="1" s="1"/>
  <c r="AA196" i="1"/>
  <c r="AB196" i="1" s="1"/>
  <c r="AC196" i="1" s="1" a="1"/>
  <c r="AC196" i="1" s="1"/>
  <c r="AA197" i="1"/>
  <c r="AB197" i="1" s="1"/>
  <c r="AC197" i="1" s="1" a="1"/>
  <c r="AC197" i="1" s="1"/>
  <c r="AA198" i="1"/>
  <c r="AB198" i="1" s="1"/>
  <c r="AC198" i="1" s="1" a="1"/>
  <c r="AC198" i="1" s="1"/>
  <c r="AA199" i="1"/>
  <c r="AB199" i="1" s="1"/>
  <c r="AC199" i="1" s="1" a="1"/>
  <c r="AC199" i="1" s="1"/>
  <c r="AA200" i="1"/>
  <c r="AB200" i="1" s="1"/>
  <c r="AC200" i="1" s="1" a="1"/>
  <c r="AC200" i="1" s="1"/>
  <c r="AA201" i="1"/>
  <c r="AB201" i="1" s="1"/>
  <c r="AC201" i="1" s="1" a="1"/>
  <c r="AC201" i="1" s="1"/>
  <c r="AA202" i="1"/>
  <c r="AB202" i="1" s="1"/>
  <c r="AC202" i="1" s="1" a="1"/>
  <c r="AC202" i="1" s="1"/>
  <c r="AA203" i="1"/>
  <c r="AB203" i="1"/>
  <c r="AC203" i="1" s="1" a="1"/>
  <c r="AC203" i="1" s="1"/>
  <c r="AA204" i="1"/>
  <c r="AB204" i="1" s="1"/>
  <c r="AC204" i="1" s="1" a="1"/>
  <c r="AC204" i="1" s="1"/>
  <c r="AA205" i="1"/>
  <c r="AB205" i="1" s="1"/>
  <c r="AC205" i="1" s="1" a="1"/>
  <c r="AC205" i="1" s="1"/>
  <c r="AA206" i="1"/>
  <c r="AB206" i="1"/>
  <c r="AC206" i="1" s="1" a="1"/>
  <c r="AC206" i="1" s="1"/>
  <c r="AA207" i="1"/>
  <c r="AB207" i="1"/>
  <c r="AC207" i="1" s="1" a="1"/>
  <c r="AC207" i="1" s="1"/>
  <c r="AA208" i="1"/>
  <c r="AB208" i="1" s="1"/>
  <c r="AC208" i="1" s="1" a="1"/>
  <c r="AC208" i="1" s="1"/>
  <c r="AA209" i="1"/>
  <c r="AB209" i="1" s="1"/>
  <c r="AC209" i="1" s="1" a="1"/>
  <c r="AC209" i="1" s="1"/>
  <c r="AA210" i="1"/>
  <c r="AB210" i="1"/>
  <c r="AC210" i="1" s="1" a="1"/>
  <c r="AC210" i="1" s="1"/>
  <c r="AA211" i="1"/>
  <c r="AB211" i="1" s="1"/>
  <c r="AC211" i="1" s="1" a="1"/>
  <c r="AC211" i="1" s="1"/>
  <c r="AA212" i="1"/>
  <c r="AB212" i="1" s="1"/>
  <c r="AC212" i="1" s="1" a="1"/>
  <c r="AC212" i="1" s="1"/>
  <c r="AA213" i="1"/>
  <c r="AB213" i="1"/>
  <c r="AC213" i="1" s="1" a="1"/>
  <c r="AC213" i="1" s="1"/>
  <c r="AA214" i="1"/>
  <c r="AB214" i="1"/>
  <c r="AC214" i="1" s="1" a="1"/>
  <c r="AC214" i="1" s="1"/>
  <c r="AA215" i="1"/>
  <c r="AB215" i="1"/>
  <c r="AC215" i="1" s="1" a="1"/>
  <c r="AC215" i="1" s="1"/>
  <c r="AA216" i="1"/>
  <c r="AB216" i="1" s="1"/>
  <c r="AC216" i="1" s="1" a="1"/>
  <c r="AC216" i="1" s="1"/>
  <c r="AA217" i="1"/>
  <c r="AB217" i="1" s="1"/>
  <c r="AC217" i="1" s="1" a="1"/>
  <c r="AC217" i="1" s="1"/>
  <c r="AA218" i="1"/>
  <c r="AB218" i="1" s="1"/>
  <c r="AC218" i="1" s="1" a="1"/>
  <c r="AC218" i="1" s="1"/>
  <c r="AA219" i="1"/>
  <c r="AB219" i="1" s="1"/>
  <c r="AC219" i="1" s="1" a="1"/>
  <c r="AC219" i="1" s="1"/>
  <c r="AA220" i="1"/>
  <c r="AB220" i="1" s="1"/>
  <c r="AC220" i="1" s="1" a="1"/>
  <c r="AC220" i="1" s="1"/>
  <c r="AA221" i="1"/>
  <c r="AB221" i="1" s="1"/>
  <c r="AC221" i="1" s="1" a="1"/>
  <c r="AC221" i="1" s="1"/>
  <c r="AA222" i="1"/>
  <c r="AB222" i="1"/>
  <c r="AC222" i="1" s="1" a="1"/>
  <c r="AC222" i="1" s="1"/>
  <c r="AA223" i="1"/>
  <c r="AB223" i="1"/>
  <c r="AC223" i="1" s="1" a="1"/>
  <c r="AC223" i="1" s="1"/>
  <c r="AA224" i="1"/>
  <c r="AB224" i="1" s="1"/>
  <c r="AC224" i="1" s="1" a="1"/>
  <c r="AC224" i="1" s="1"/>
  <c r="AA225" i="1"/>
  <c r="AB225" i="1" s="1"/>
  <c r="AC225" i="1" s="1" a="1"/>
  <c r="AC225" i="1" s="1"/>
  <c r="AA226" i="1"/>
  <c r="AB226" i="1"/>
  <c r="AC226" i="1" s="1" a="1"/>
  <c r="AC226" i="1" s="1"/>
  <c r="AA227" i="1"/>
  <c r="AB227" i="1" s="1"/>
  <c r="AC227" i="1" s="1" a="1"/>
  <c r="AC227" i="1" s="1"/>
  <c r="AA228" i="1"/>
  <c r="AB228" i="1" s="1"/>
  <c r="AC228" i="1" s="1" a="1"/>
  <c r="AC228" i="1" s="1"/>
  <c r="AA229" i="1"/>
  <c r="AB229" i="1" s="1"/>
  <c r="AC229" i="1" s="1" a="1"/>
  <c r="AC229" i="1" s="1"/>
  <c r="AA230" i="1"/>
  <c r="AB230" i="1" s="1"/>
  <c r="AC230" i="1" s="1" a="1"/>
  <c r="AC230" i="1" s="1"/>
  <c r="AA231" i="1"/>
  <c r="AB231" i="1" s="1"/>
  <c r="AC231" i="1" s="1" a="1"/>
  <c r="AC231" i="1" s="1"/>
  <c r="AA232" i="1"/>
  <c r="AB232" i="1" s="1"/>
  <c r="AC232" i="1" s="1" a="1"/>
  <c r="AC232" i="1" s="1"/>
  <c r="AA233" i="1"/>
  <c r="AB233" i="1" s="1"/>
  <c r="AC233" i="1" s="1" a="1"/>
  <c r="AC233" i="1" s="1"/>
  <c r="AA234" i="1"/>
  <c r="AB234" i="1" s="1"/>
  <c r="AC234" i="1" s="1" a="1"/>
  <c r="AC234" i="1" s="1"/>
  <c r="AA235" i="1"/>
  <c r="AB235" i="1"/>
  <c r="AC235" i="1" s="1" a="1"/>
  <c r="AC235" i="1" s="1"/>
  <c r="AA236" i="1"/>
  <c r="AB236" i="1" s="1"/>
  <c r="AC236" i="1" s="1" a="1"/>
  <c r="AC236" i="1" s="1"/>
  <c r="AA237" i="1"/>
  <c r="AB237" i="1" s="1"/>
  <c r="AC237" i="1" s="1" a="1"/>
  <c r="AC237" i="1" s="1"/>
  <c r="AA238" i="1"/>
  <c r="AB238" i="1"/>
  <c r="AC238" i="1" s="1" a="1"/>
  <c r="AC238" i="1" s="1"/>
  <c r="AA239" i="1"/>
  <c r="AB239" i="1"/>
  <c r="AC239" i="1" s="1" a="1"/>
  <c r="AC239" i="1" s="1"/>
  <c r="AA240" i="1"/>
  <c r="AB240" i="1" s="1"/>
  <c r="AC240" i="1" s="1" a="1"/>
  <c r="AC240" i="1" s="1"/>
  <c r="AA241" i="1"/>
  <c r="AB241" i="1" s="1"/>
  <c r="AC241" i="1" s="1" a="1"/>
  <c r="AC241" i="1" s="1"/>
  <c r="AA242" i="1"/>
  <c r="AB242" i="1"/>
  <c r="AC242" i="1" s="1" a="1"/>
  <c r="AC242" i="1" s="1"/>
  <c r="AA243" i="1"/>
  <c r="AB243" i="1" s="1"/>
  <c r="AC243" i="1" s="1" a="1"/>
  <c r="AC243" i="1" s="1"/>
  <c r="AA244" i="1"/>
  <c r="AB244" i="1" s="1"/>
  <c r="AC244" i="1" s="1" a="1"/>
  <c r="AC244" i="1" s="1"/>
  <c r="AA245" i="1"/>
  <c r="AB245" i="1" s="1"/>
  <c r="AC245" i="1" s="1" a="1"/>
  <c r="AC245" i="1" s="1"/>
  <c r="AA246" i="1"/>
  <c r="AB246" i="1" s="1"/>
  <c r="AC246" i="1" s="1" a="1"/>
  <c r="AC246" i="1" s="1"/>
  <c r="AA247" i="1"/>
  <c r="AB247" i="1" s="1"/>
  <c r="AC247" i="1" s="1" a="1"/>
  <c r="AC247" i="1" s="1"/>
  <c r="AA248" i="1"/>
  <c r="AB248" i="1" s="1"/>
  <c r="AC248" i="1" s="1" a="1"/>
  <c r="AC248" i="1" s="1"/>
  <c r="AA249" i="1"/>
  <c r="AB249" i="1" s="1"/>
  <c r="AC249" i="1" s="1" a="1"/>
  <c r="AC249" i="1" s="1"/>
  <c r="AA250" i="1"/>
  <c r="AB250" i="1" s="1"/>
  <c r="AC250" i="1" s="1" a="1"/>
  <c r="AC250" i="1" s="1"/>
  <c r="AA251" i="1"/>
  <c r="AB251" i="1"/>
  <c r="AC251" i="1" s="1" a="1"/>
  <c r="AC251" i="1" s="1"/>
  <c r="AA252" i="1"/>
  <c r="AB252" i="1"/>
  <c r="AC252" i="1" s="1" a="1"/>
  <c r="AC252" i="1" s="1"/>
  <c r="AA253" i="1"/>
  <c r="AB253" i="1" s="1"/>
  <c r="AC253" i="1" s="1" a="1"/>
  <c r="AC253" i="1" s="1"/>
  <c r="AA254" i="1"/>
  <c r="AB254" i="1" s="1"/>
  <c r="AC254" i="1" s="1" a="1"/>
  <c r="AC254" i="1" s="1"/>
  <c r="AA255" i="1"/>
  <c r="AB255" i="1" s="1"/>
  <c r="AC255" i="1" s="1" a="1"/>
  <c r="AC255" i="1" s="1"/>
  <c r="AA256" i="1"/>
  <c r="AB256" i="1" s="1"/>
  <c r="AC256" i="1" s="1" a="1"/>
  <c r="AC256" i="1" s="1"/>
  <c r="AA257" i="1"/>
  <c r="AB257" i="1" s="1"/>
  <c r="AC257" i="1" s="1" a="1"/>
  <c r="AC257" i="1" s="1"/>
  <c r="AA258" i="1"/>
  <c r="AB258" i="1" s="1"/>
  <c r="AC258" i="1" s="1" a="1"/>
  <c r="AC258" i="1" s="1"/>
  <c r="AA259" i="1"/>
  <c r="AB259" i="1" s="1"/>
  <c r="AC259" i="1" s="1" a="1"/>
  <c r="AC259" i="1" s="1"/>
  <c r="AA260" i="1"/>
  <c r="AB260" i="1" s="1"/>
  <c r="AC260" i="1" s="1" a="1"/>
  <c r="AC260" i="1" s="1"/>
  <c r="AA261" i="1"/>
  <c r="AB261" i="1" s="1"/>
  <c r="AC261" i="1" s="1" a="1"/>
  <c r="AC261" i="1" s="1"/>
  <c r="AA262" i="1"/>
  <c r="AB262" i="1"/>
  <c r="AC262" i="1" s="1" a="1"/>
  <c r="AC262" i="1" s="1"/>
  <c r="AA263" i="1"/>
  <c r="AB263" i="1"/>
  <c r="AC263" i="1" s="1" a="1"/>
  <c r="AC263" i="1" s="1"/>
  <c r="AA264" i="1"/>
  <c r="AB264" i="1" s="1"/>
  <c r="AC264" i="1" s="1" a="1"/>
  <c r="AC264" i="1" s="1"/>
  <c r="AA265" i="1"/>
  <c r="AB265" i="1" s="1"/>
  <c r="AC265" i="1" s="1" a="1"/>
  <c r="AC265" i="1" s="1"/>
  <c r="AA266" i="1"/>
  <c r="AB266" i="1" s="1"/>
  <c r="AC266" i="1" s="1" a="1"/>
  <c r="AC266" i="1" s="1"/>
  <c r="AA267" i="1"/>
  <c r="AB267" i="1" s="1"/>
  <c r="AC267" i="1" s="1" a="1"/>
  <c r="AC267" i="1" s="1"/>
  <c r="AA268" i="1"/>
  <c r="AB268" i="1" s="1"/>
  <c r="AC268" i="1" s="1" a="1"/>
  <c r="AC268" i="1" s="1"/>
  <c r="AA269" i="1"/>
  <c r="AB269" i="1" s="1"/>
  <c r="AC269" i="1" s="1" a="1"/>
  <c r="AC269" i="1" s="1"/>
  <c r="AA270" i="1"/>
  <c r="AB270" i="1" s="1"/>
  <c r="AC270" i="1" s="1" a="1"/>
  <c r="AC270" i="1" s="1"/>
  <c r="AA271" i="1"/>
  <c r="AB271" i="1" s="1"/>
  <c r="AC271" i="1" s="1" a="1"/>
  <c r="AC271" i="1" s="1"/>
  <c r="AA272" i="1"/>
  <c r="AB272" i="1" s="1"/>
  <c r="AC272" i="1" s="1" a="1"/>
  <c r="AC272" i="1" s="1"/>
  <c r="AA273" i="1"/>
  <c r="AB273" i="1" s="1"/>
  <c r="AC273" i="1" s="1" a="1"/>
  <c r="AC273" i="1" s="1"/>
  <c r="AA274" i="1"/>
  <c r="AB274" i="1" s="1"/>
  <c r="AC274" i="1" s="1" a="1"/>
  <c r="AC274" i="1" s="1"/>
  <c r="AA275" i="1"/>
  <c r="AB275" i="1" s="1"/>
  <c r="AC275" i="1" s="1" a="1"/>
  <c r="AC275" i="1" s="1"/>
  <c r="AA276" i="1"/>
  <c r="AB276" i="1" s="1"/>
  <c r="AC276" i="1" s="1" a="1"/>
  <c r="AC276" i="1" s="1"/>
  <c r="AA277" i="1"/>
  <c r="AB277" i="1" s="1"/>
  <c r="AC277" i="1" s="1" a="1"/>
  <c r="AC277" i="1" s="1"/>
  <c r="AA278" i="1"/>
  <c r="AB278" i="1" s="1"/>
  <c r="AC278" i="1" s="1" a="1"/>
  <c r="AC278" i="1" s="1"/>
  <c r="AA279" i="1"/>
  <c r="AB279" i="1" s="1"/>
  <c r="AC279" i="1" s="1" a="1"/>
  <c r="AC279" i="1" s="1"/>
  <c r="AA280" i="1"/>
  <c r="AB280" i="1" s="1"/>
  <c r="AC280" i="1" s="1" a="1"/>
  <c r="AC280" i="1" s="1"/>
  <c r="AA281" i="1"/>
  <c r="AB281" i="1" s="1"/>
  <c r="AC281" i="1" s="1" a="1"/>
  <c r="AC281" i="1" s="1"/>
  <c r="AA282" i="1"/>
  <c r="AB282" i="1" s="1"/>
  <c r="AC282" i="1" s="1" a="1"/>
  <c r="AC282" i="1" s="1"/>
  <c r="AA283" i="1"/>
  <c r="AB283" i="1" s="1"/>
  <c r="AC283" i="1" s="1" a="1"/>
  <c r="AC283" i="1" s="1"/>
  <c r="AA284" i="1"/>
  <c r="AB284" i="1" s="1"/>
  <c r="AC284" i="1" s="1" a="1"/>
  <c r="AC284" i="1" s="1"/>
  <c r="AA285" i="1"/>
  <c r="AB285" i="1" s="1"/>
  <c r="AC285" i="1" s="1" a="1"/>
  <c r="AC285" i="1" s="1"/>
  <c r="AA286" i="1"/>
  <c r="AB286" i="1" s="1"/>
  <c r="AC286" i="1" s="1" a="1"/>
  <c r="AC286" i="1" s="1"/>
  <c r="AA287" i="1"/>
  <c r="AB287" i="1" s="1"/>
  <c r="AC287" i="1" s="1" a="1"/>
  <c r="AC287" i="1" s="1"/>
  <c r="AA288" i="1"/>
  <c r="AB288" i="1" s="1"/>
  <c r="AC288" i="1" s="1" a="1"/>
  <c r="AC288" i="1" s="1"/>
  <c r="AA289" i="1"/>
  <c r="AB289" i="1" s="1"/>
  <c r="AC289" i="1" s="1" a="1"/>
  <c r="AC289" i="1" s="1"/>
  <c r="AA290" i="1"/>
  <c r="AB290" i="1" s="1"/>
  <c r="AC290" i="1" s="1" a="1"/>
  <c r="AC290" i="1" s="1"/>
  <c r="AA291" i="1"/>
  <c r="AB291" i="1" s="1"/>
  <c r="AC291" i="1" s="1" a="1"/>
  <c r="AC291" i="1" s="1"/>
  <c r="AA292" i="1"/>
  <c r="AB292" i="1" s="1"/>
  <c r="AC292" i="1" s="1" a="1"/>
  <c r="AC292" i="1" s="1"/>
  <c r="AA293" i="1"/>
  <c r="AB293" i="1" s="1"/>
  <c r="AC293" i="1" s="1" a="1"/>
  <c r="AC293" i="1" s="1"/>
  <c r="AA294" i="1"/>
  <c r="AB294" i="1" s="1"/>
  <c r="AC294" i="1" s="1" a="1"/>
  <c r="AC294" i="1" s="1"/>
  <c r="AA295" i="1"/>
  <c r="AB295" i="1" s="1"/>
  <c r="AC295" i="1" s="1" a="1"/>
  <c r="AC295" i="1" s="1"/>
  <c r="AA296" i="1"/>
  <c r="AB296" i="1" s="1"/>
  <c r="AC296" i="1" s="1" a="1"/>
  <c r="AC296" i="1" s="1"/>
  <c r="AA297" i="1"/>
  <c r="AB297" i="1" s="1"/>
  <c r="AC297" i="1" s="1" a="1"/>
  <c r="AC297" i="1" s="1"/>
  <c r="AA298" i="1"/>
  <c r="AB298" i="1" s="1"/>
  <c r="AC298" i="1" s="1" a="1"/>
  <c r="AC298" i="1" s="1"/>
  <c r="AA299" i="1"/>
  <c r="AB299" i="1" s="1"/>
  <c r="AC299" i="1" s="1" a="1"/>
  <c r="AC299" i="1" s="1"/>
  <c r="AA300" i="1"/>
  <c r="AB300" i="1" s="1"/>
  <c r="AC300" i="1" s="1" a="1"/>
  <c r="AC300" i="1" s="1"/>
  <c r="AA301" i="1"/>
  <c r="AB301" i="1" s="1"/>
  <c r="AC301" i="1" s="1" a="1"/>
  <c r="AC301" i="1" s="1"/>
  <c r="AA302" i="1"/>
  <c r="AB302" i="1" s="1"/>
  <c r="AC302" i="1" s="1" a="1"/>
  <c r="AC302" i="1" s="1"/>
  <c r="AA303" i="1"/>
  <c r="AB303" i="1" s="1"/>
  <c r="AC303" i="1" s="1" a="1"/>
  <c r="AC303" i="1" s="1"/>
  <c r="AA304" i="1"/>
  <c r="AB304" i="1" s="1"/>
  <c r="AC304" i="1" s="1" a="1"/>
  <c r="AC304" i="1" s="1"/>
  <c r="AA305" i="1"/>
  <c r="AB305" i="1" s="1"/>
  <c r="AC305" i="1" s="1" a="1"/>
  <c r="AC305" i="1" s="1"/>
  <c r="AA306" i="1"/>
  <c r="AB306" i="1" s="1"/>
  <c r="AC306" i="1" s="1" a="1"/>
  <c r="AC306" i="1" s="1"/>
  <c r="AA307" i="1"/>
  <c r="AB307" i="1" s="1"/>
  <c r="AC307" i="1" s="1" a="1"/>
  <c r="AC307" i="1" s="1"/>
  <c r="AA308" i="1"/>
  <c r="AB308" i="1" s="1"/>
  <c r="AC308" i="1" s="1" a="1"/>
  <c r="AC308" i="1" s="1"/>
  <c r="AA309" i="1"/>
  <c r="AB309" i="1" s="1"/>
  <c r="AC309" i="1" s="1" a="1"/>
  <c r="AC309" i="1" s="1"/>
  <c r="AA310" i="1"/>
  <c r="AB310" i="1" s="1"/>
  <c r="AC310" i="1" s="1" a="1"/>
  <c r="AC310" i="1" s="1"/>
  <c r="AA311" i="1"/>
  <c r="AB311" i="1" s="1"/>
  <c r="AC311" i="1" s="1" a="1"/>
  <c r="AC311" i="1" s="1"/>
  <c r="AA312" i="1"/>
  <c r="AB312" i="1" s="1"/>
  <c r="AC312" i="1" s="1" a="1"/>
  <c r="AC312" i="1" s="1"/>
  <c r="AA313" i="1"/>
  <c r="AB313" i="1" s="1"/>
  <c r="AC313" i="1" s="1" a="1"/>
  <c r="AC313" i="1" s="1"/>
  <c r="AA314" i="1"/>
  <c r="AB314" i="1" s="1"/>
  <c r="AC314" i="1" s="1" a="1"/>
  <c r="AC314" i="1" s="1"/>
  <c r="AA315" i="1"/>
  <c r="AB315" i="1" s="1"/>
  <c r="AC315" i="1" s="1" a="1"/>
  <c r="AC315" i="1" s="1"/>
  <c r="AA316" i="1"/>
  <c r="AB316" i="1" s="1"/>
  <c r="AC316" i="1" s="1" a="1"/>
  <c r="AC316" i="1" s="1"/>
  <c r="AA317" i="1"/>
  <c r="AB317" i="1" s="1"/>
  <c r="AC317" i="1" s="1" a="1"/>
  <c r="AC317" i="1" s="1"/>
  <c r="AA318" i="1"/>
  <c r="AB318" i="1" s="1"/>
  <c r="AC318" i="1" s="1" a="1"/>
  <c r="AC318" i="1" s="1"/>
  <c r="AA319" i="1"/>
  <c r="AB319" i="1" s="1"/>
  <c r="AC319" i="1" s="1" a="1"/>
  <c r="AC319" i="1" s="1"/>
  <c r="AA320" i="1"/>
  <c r="AB320" i="1" s="1"/>
  <c r="AC320" i="1" s="1" a="1"/>
  <c r="AC320" i="1" s="1"/>
  <c r="AA321" i="1"/>
  <c r="AB321" i="1" s="1"/>
  <c r="AC321" i="1" s="1" a="1"/>
  <c r="AC321" i="1" s="1"/>
  <c r="AA322" i="1"/>
  <c r="AB322" i="1" s="1"/>
  <c r="AC322" i="1" s="1" a="1"/>
  <c r="AC322" i="1" s="1"/>
  <c r="AA323" i="1"/>
  <c r="AB323" i="1" s="1"/>
  <c r="AC323" i="1" s="1" a="1"/>
  <c r="AC323" i="1" s="1"/>
  <c r="AA324" i="1"/>
  <c r="AB324" i="1" s="1"/>
  <c r="AC324" i="1" s="1" a="1"/>
  <c r="AC324" i="1" s="1"/>
  <c r="AA325" i="1"/>
  <c r="AB325" i="1" s="1"/>
  <c r="AC325" i="1" s="1" a="1"/>
  <c r="AC325" i="1" s="1"/>
  <c r="AA326" i="1"/>
  <c r="AB326" i="1" s="1"/>
  <c r="AC326" i="1" s="1" a="1"/>
  <c r="AC326" i="1" s="1"/>
  <c r="AA327" i="1"/>
  <c r="AB327" i="1" s="1"/>
  <c r="AC327" i="1" s="1" a="1"/>
  <c r="AC327" i="1" s="1"/>
  <c r="AA328" i="1"/>
  <c r="AB328" i="1" s="1"/>
  <c r="AC328" i="1" s="1" a="1"/>
  <c r="AC328" i="1" s="1"/>
  <c r="AA329" i="1"/>
  <c r="AB329" i="1" s="1"/>
  <c r="AC329" i="1" s="1" a="1"/>
  <c r="AC329" i="1" s="1"/>
  <c r="AA330" i="1"/>
  <c r="AB330" i="1" s="1"/>
  <c r="AC330" i="1" s="1" a="1"/>
  <c r="AC330" i="1" s="1"/>
  <c r="AA331" i="1"/>
  <c r="AB331" i="1" s="1"/>
  <c r="AC331" i="1" s="1" a="1"/>
  <c r="AC331" i="1" s="1"/>
  <c r="AA332" i="1"/>
  <c r="AB332" i="1" s="1"/>
  <c r="AC332" i="1" s="1" a="1"/>
  <c r="AC332" i="1" s="1"/>
  <c r="AA333" i="1"/>
  <c r="AB333" i="1" s="1"/>
  <c r="AC333" i="1" s="1" a="1"/>
  <c r="AC333" i="1" s="1"/>
  <c r="AA334" i="1"/>
  <c r="AB334" i="1" s="1"/>
  <c r="AC334" i="1" s="1" a="1"/>
  <c r="AC334" i="1" s="1"/>
  <c r="AA335" i="1"/>
  <c r="AB335" i="1" s="1"/>
  <c r="AC335" i="1" s="1" a="1"/>
  <c r="AC335" i="1" s="1"/>
  <c r="AA336" i="1"/>
  <c r="AB336" i="1" s="1"/>
  <c r="AC336" i="1" s="1" a="1"/>
  <c r="AC336" i="1" s="1"/>
  <c r="AA337" i="1"/>
  <c r="AB337" i="1" s="1"/>
  <c r="AC337" i="1" s="1" a="1"/>
  <c r="AC337" i="1" s="1"/>
  <c r="AA338" i="1"/>
  <c r="AB338" i="1" s="1"/>
  <c r="AC338" i="1" s="1" a="1"/>
  <c r="AC338" i="1" s="1"/>
  <c r="AA339" i="1"/>
  <c r="AB339" i="1" s="1"/>
  <c r="AC339" i="1" s="1" a="1"/>
  <c r="AC339" i="1" s="1"/>
  <c r="AA340" i="1"/>
  <c r="AB340" i="1" s="1"/>
  <c r="AC340" i="1" s="1" a="1"/>
  <c r="AC340" i="1" s="1"/>
  <c r="AA341" i="1"/>
  <c r="AB341" i="1" s="1"/>
  <c r="AC341" i="1" s="1" a="1"/>
  <c r="AC341" i="1" s="1"/>
  <c r="AA342" i="1"/>
  <c r="AB342" i="1" s="1"/>
  <c r="AC342" i="1" s="1" a="1"/>
  <c r="AC342" i="1" s="1"/>
  <c r="AA343" i="1"/>
  <c r="AB343" i="1" s="1"/>
  <c r="AC343" i="1" s="1" a="1"/>
  <c r="AC343" i="1" s="1"/>
  <c r="AA344" i="1"/>
  <c r="AB344" i="1" s="1"/>
  <c r="AC344" i="1" s="1" a="1"/>
  <c r="AC344" i="1" s="1"/>
  <c r="AA345" i="1"/>
  <c r="AB345" i="1" s="1"/>
  <c r="AC345" i="1" s="1" a="1"/>
  <c r="AC345" i="1" s="1"/>
  <c r="AA346" i="1"/>
  <c r="AB346" i="1" s="1"/>
  <c r="AC346" i="1" s="1" a="1"/>
  <c r="AC346" i="1" s="1"/>
  <c r="AA347" i="1"/>
  <c r="AB347" i="1" s="1"/>
  <c r="AC347" i="1" s="1" a="1"/>
  <c r="AC347" i="1" s="1"/>
  <c r="AA348" i="1"/>
  <c r="AB348" i="1" s="1"/>
  <c r="AC348" i="1" s="1" a="1"/>
  <c r="AC348" i="1" s="1"/>
  <c r="AA349" i="1"/>
  <c r="AB349" i="1" s="1"/>
  <c r="AC349" i="1" s="1" a="1"/>
  <c r="AC349" i="1" s="1"/>
  <c r="AA350" i="1"/>
  <c r="AB350" i="1" s="1"/>
  <c r="AC350" i="1" s="1" a="1"/>
  <c r="AC350" i="1" s="1"/>
  <c r="AA351" i="1"/>
  <c r="AB351" i="1" s="1"/>
  <c r="AC351" i="1" s="1" a="1"/>
  <c r="AC351" i="1" s="1"/>
  <c r="AA352" i="1"/>
  <c r="AB352" i="1" s="1"/>
  <c r="AC352" i="1" s="1" a="1"/>
  <c r="AC352" i="1" s="1"/>
  <c r="AA353" i="1"/>
  <c r="AB353" i="1" s="1"/>
  <c r="AC353" i="1" s="1" a="1"/>
  <c r="AC353" i="1" s="1"/>
  <c r="AA354" i="1"/>
  <c r="AB354" i="1" s="1"/>
  <c r="AC354" i="1" s="1" a="1"/>
  <c r="AC354" i="1" s="1"/>
  <c r="AA355" i="1"/>
  <c r="AB355" i="1" s="1"/>
  <c r="AC355" i="1" s="1" a="1"/>
  <c r="AC355" i="1" s="1"/>
  <c r="AA356" i="1"/>
  <c r="AB356" i="1" s="1"/>
  <c r="AC356" i="1" s="1" a="1"/>
  <c r="AC356" i="1" s="1"/>
  <c r="AA357" i="1"/>
  <c r="AB357" i="1" s="1"/>
  <c r="AC357" i="1" s="1" a="1"/>
  <c r="AC357" i="1" s="1"/>
  <c r="AA358" i="1"/>
  <c r="AB358" i="1" s="1"/>
  <c r="AC358" i="1" s="1" a="1"/>
  <c r="AC358" i="1" s="1"/>
  <c r="AA359" i="1"/>
  <c r="AB359" i="1" s="1"/>
  <c r="AC359" i="1" s="1" a="1"/>
  <c r="AC359" i="1" s="1"/>
  <c r="AA360" i="1"/>
  <c r="AB360" i="1" s="1"/>
  <c r="AC360" i="1" s="1" a="1"/>
  <c r="AC360" i="1" s="1"/>
  <c r="AA361" i="1"/>
  <c r="AB361" i="1" s="1"/>
  <c r="AC361" i="1" s="1" a="1"/>
  <c r="AC361" i="1" s="1"/>
  <c r="AA362" i="1"/>
  <c r="AB362" i="1" s="1"/>
  <c r="AC362" i="1" s="1" a="1"/>
  <c r="AC362" i="1" s="1"/>
  <c r="AA363" i="1"/>
  <c r="AB363" i="1" s="1"/>
  <c r="AC363" i="1" s="1" a="1"/>
  <c r="AC363" i="1" s="1"/>
  <c r="AA364" i="1"/>
  <c r="AB364" i="1" s="1"/>
  <c r="AC364" i="1" s="1" a="1"/>
  <c r="AC364" i="1" s="1"/>
  <c r="AA365" i="1"/>
  <c r="AB365" i="1" s="1"/>
  <c r="AC365" i="1" s="1" a="1"/>
  <c r="AC365" i="1" s="1"/>
  <c r="AA366" i="1"/>
  <c r="AB366" i="1" s="1"/>
  <c r="AC366" i="1" s="1" a="1"/>
  <c r="AC366" i="1" s="1"/>
  <c r="AA367" i="1"/>
  <c r="AB367" i="1" s="1"/>
  <c r="AC367" i="1" s="1" a="1"/>
  <c r="AC367" i="1" s="1"/>
  <c r="AA368" i="1"/>
  <c r="AB368" i="1" s="1"/>
  <c r="AC368" i="1" s="1" a="1"/>
  <c r="AC368" i="1" s="1"/>
  <c r="AA369" i="1"/>
  <c r="AB369" i="1" s="1"/>
  <c r="AC369" i="1" s="1" a="1"/>
  <c r="AC369" i="1" s="1"/>
  <c r="AA370" i="1"/>
  <c r="AB370" i="1" s="1"/>
  <c r="AC370" i="1" s="1" a="1"/>
  <c r="AC370" i="1" s="1"/>
  <c r="AA371" i="1"/>
  <c r="AB371" i="1" s="1"/>
  <c r="AC371" i="1" s="1" a="1"/>
  <c r="AC371" i="1" s="1"/>
  <c r="AA372" i="1"/>
  <c r="AB372" i="1" s="1"/>
  <c r="AC372" i="1" s="1" a="1"/>
  <c r="AC372" i="1" s="1"/>
  <c r="AA373" i="1"/>
  <c r="AB373" i="1" s="1"/>
  <c r="AC373" i="1" s="1" a="1"/>
  <c r="AC373" i="1" s="1"/>
  <c r="AA374" i="1"/>
  <c r="AB374" i="1" s="1"/>
  <c r="AC374" i="1" s="1" a="1"/>
  <c r="AC374" i="1" s="1"/>
  <c r="AA375" i="1"/>
  <c r="AB375" i="1" s="1"/>
  <c r="AC375" i="1" s="1" a="1"/>
  <c r="AC375" i="1" s="1"/>
  <c r="AA376" i="1"/>
  <c r="AB376" i="1" s="1"/>
  <c r="AC376" i="1" s="1" a="1"/>
  <c r="AC376" i="1" s="1"/>
  <c r="AA377" i="1"/>
  <c r="AB377" i="1" s="1"/>
  <c r="AC377" i="1" s="1" a="1"/>
  <c r="AC377" i="1" s="1"/>
  <c r="AA378" i="1"/>
  <c r="AB378" i="1" s="1"/>
  <c r="AC378" i="1" s="1" a="1"/>
  <c r="AC378" i="1" s="1"/>
  <c r="AA379" i="1"/>
  <c r="AB379" i="1" s="1"/>
  <c r="AC379" i="1" s="1" a="1"/>
  <c r="AC379" i="1" s="1"/>
  <c r="AA380" i="1"/>
  <c r="AB380" i="1" s="1"/>
  <c r="AC380" i="1" s="1" a="1"/>
  <c r="AC380" i="1" s="1"/>
  <c r="AA381" i="1"/>
  <c r="AB381" i="1" s="1"/>
  <c r="AC381" i="1" s="1" a="1"/>
  <c r="AC381" i="1" s="1"/>
  <c r="AA382" i="1"/>
  <c r="AB382" i="1" s="1"/>
  <c r="AC382" i="1" s="1" a="1"/>
  <c r="AC382" i="1" s="1"/>
  <c r="AA383" i="1"/>
  <c r="AB383" i="1" s="1"/>
  <c r="AC383" i="1" s="1" a="1"/>
  <c r="AC383" i="1" s="1"/>
  <c r="AA384" i="1"/>
  <c r="AB384" i="1" s="1"/>
  <c r="AC384" i="1" s="1" a="1"/>
  <c r="AC384" i="1" s="1"/>
  <c r="AA385" i="1"/>
  <c r="AB385" i="1" s="1"/>
  <c r="AC385" i="1" s="1" a="1"/>
  <c r="AC385" i="1" s="1"/>
  <c r="AA386" i="1"/>
  <c r="AB386" i="1" s="1"/>
  <c r="AC386" i="1" s="1" a="1"/>
  <c r="AC386" i="1" s="1"/>
  <c r="AA387" i="1"/>
  <c r="AB387" i="1" s="1"/>
  <c r="AC387" i="1" s="1" a="1"/>
  <c r="AC387" i="1" s="1"/>
  <c r="AA388" i="1"/>
  <c r="AB388" i="1" s="1"/>
  <c r="AC388" i="1" s="1" a="1"/>
  <c r="AC388" i="1" s="1"/>
  <c r="AA389" i="1"/>
  <c r="AB389" i="1" s="1"/>
  <c r="AC389" i="1" s="1" a="1"/>
  <c r="AC389" i="1" s="1"/>
  <c r="AA390" i="1"/>
  <c r="AB390" i="1" s="1"/>
  <c r="AC390" i="1" s="1" a="1"/>
  <c r="AC390" i="1" s="1"/>
  <c r="AA391" i="1"/>
  <c r="AB391" i="1" s="1"/>
  <c r="AC391" i="1" s="1" a="1"/>
  <c r="AC391" i="1" s="1"/>
  <c r="AA392" i="1"/>
  <c r="AB392" i="1" s="1"/>
  <c r="AC392" i="1" s="1" a="1"/>
  <c r="AC392" i="1" s="1"/>
  <c r="AA393" i="1"/>
  <c r="AB393" i="1" s="1"/>
  <c r="AC393" i="1" s="1" a="1"/>
  <c r="AC393" i="1" s="1"/>
  <c r="AA394" i="1"/>
  <c r="AB394" i="1" s="1"/>
  <c r="AC394" i="1" s="1" a="1"/>
  <c r="AC394" i="1" s="1"/>
  <c r="AA395" i="1"/>
  <c r="AB395" i="1" s="1"/>
  <c r="AC395" i="1" s="1" a="1"/>
  <c r="AC395" i="1" s="1"/>
  <c r="AA396" i="1"/>
  <c r="AB396" i="1" s="1"/>
  <c r="AC396" i="1" s="1" a="1"/>
  <c r="AC396" i="1" s="1"/>
  <c r="AA397" i="1"/>
  <c r="AB397" i="1" s="1"/>
  <c r="AC397" i="1" s="1" a="1"/>
  <c r="AC397" i="1" s="1"/>
  <c r="AA398" i="1"/>
  <c r="AB398" i="1" s="1"/>
  <c r="AC398" i="1" s="1" a="1"/>
  <c r="AC398" i="1" s="1"/>
  <c r="AA399" i="1"/>
  <c r="AB399" i="1" s="1"/>
  <c r="AC399" i="1" s="1" a="1"/>
  <c r="AC399" i="1" s="1"/>
  <c r="AA400" i="1"/>
  <c r="AB400" i="1" s="1"/>
  <c r="AC400" i="1" s="1" a="1"/>
  <c r="AC400" i="1" s="1"/>
  <c r="AA401" i="1"/>
  <c r="AB401" i="1" s="1"/>
  <c r="AC401" i="1" s="1" a="1"/>
  <c r="AC401" i="1" s="1"/>
  <c r="AA402" i="1"/>
  <c r="AB402" i="1" s="1"/>
  <c r="AC402" i="1" s="1" a="1"/>
  <c r="AC402" i="1" s="1"/>
  <c r="AA403" i="1"/>
  <c r="AB403" i="1" s="1"/>
  <c r="AC403" i="1" s="1" a="1"/>
  <c r="AC403" i="1" s="1"/>
  <c r="AA404" i="1"/>
  <c r="AB404" i="1" s="1"/>
  <c r="AC404" i="1" s="1" a="1"/>
  <c r="AC404" i="1" s="1"/>
  <c r="AA405" i="1"/>
  <c r="AB405" i="1" s="1"/>
  <c r="AC405" i="1" s="1" a="1"/>
  <c r="AC405" i="1" s="1"/>
  <c r="AA406" i="1"/>
  <c r="AB406" i="1" s="1"/>
  <c r="AC406" i="1" s="1" a="1"/>
  <c r="AC406" i="1" s="1"/>
  <c r="AA407" i="1"/>
  <c r="AB407" i="1" s="1"/>
  <c r="AC407" i="1" s="1" a="1"/>
  <c r="AC407" i="1" s="1"/>
  <c r="AA408" i="1"/>
  <c r="AB408" i="1" s="1"/>
  <c r="AC408" i="1" s="1" a="1"/>
  <c r="AC408" i="1" s="1"/>
  <c r="AA409" i="1"/>
  <c r="AB409" i="1" s="1"/>
  <c r="AC409" i="1" s="1" a="1"/>
  <c r="AC409" i="1" s="1"/>
  <c r="AA410" i="1"/>
  <c r="AB410" i="1" s="1"/>
  <c r="AC410" i="1" s="1" a="1"/>
  <c r="AC410" i="1" s="1"/>
  <c r="AA411" i="1"/>
  <c r="AB411" i="1" s="1"/>
  <c r="AC411" i="1" s="1" a="1"/>
  <c r="AC411" i="1" s="1"/>
  <c r="AA412" i="1"/>
  <c r="AB412" i="1" s="1"/>
  <c r="AC412" i="1" s="1" a="1"/>
  <c r="AC412" i="1" s="1"/>
  <c r="AA413" i="1"/>
  <c r="AB413" i="1" s="1"/>
  <c r="AC413" i="1" s="1" a="1"/>
  <c r="AC413" i="1" s="1"/>
  <c r="AA414" i="1"/>
  <c r="AB414" i="1" s="1"/>
  <c r="AC414" i="1" s="1" a="1"/>
  <c r="AC414" i="1" s="1"/>
  <c r="AA415" i="1"/>
  <c r="AB415" i="1" s="1"/>
  <c r="AC415" i="1" s="1" a="1"/>
  <c r="AC415" i="1" s="1"/>
  <c r="AA416" i="1"/>
  <c r="AB416" i="1" s="1"/>
  <c r="AC416" i="1" s="1" a="1"/>
  <c r="AC416" i="1" s="1"/>
  <c r="AA417" i="1"/>
  <c r="AB417" i="1" s="1"/>
  <c r="AC417" i="1" s="1" a="1"/>
  <c r="AC417" i="1" s="1"/>
  <c r="AA418" i="1"/>
  <c r="AB418" i="1" s="1"/>
  <c r="AC418" i="1" s="1" a="1"/>
  <c r="AC418" i="1" s="1"/>
  <c r="AA419" i="1"/>
  <c r="AB419" i="1" s="1"/>
  <c r="AC419" i="1" s="1" a="1"/>
  <c r="AC419" i="1" s="1"/>
  <c r="AA420" i="1"/>
  <c r="AB420" i="1" s="1"/>
  <c r="AC420" i="1" s="1" a="1"/>
  <c r="AC420" i="1" s="1"/>
  <c r="AA421" i="1"/>
  <c r="AB421" i="1" s="1"/>
  <c r="AC421" i="1" s="1" a="1"/>
  <c r="AC421" i="1" s="1"/>
  <c r="AA422" i="1"/>
  <c r="AB422" i="1" s="1"/>
  <c r="AC422" i="1" s="1" a="1"/>
  <c r="AC422" i="1" s="1"/>
  <c r="AA423" i="1"/>
  <c r="AB423" i="1" s="1"/>
  <c r="AC423" i="1" s="1" a="1"/>
  <c r="AC423" i="1" s="1"/>
  <c r="AA424" i="1"/>
  <c r="AB424" i="1" s="1"/>
  <c r="AC424" i="1" s="1" a="1"/>
  <c r="AC424" i="1" s="1"/>
  <c r="AA425" i="1"/>
  <c r="AB425" i="1" s="1"/>
  <c r="AC425" i="1" s="1" a="1"/>
  <c r="AC425" i="1" s="1"/>
  <c r="AA426" i="1"/>
  <c r="AB426" i="1" s="1"/>
  <c r="AC426" i="1" s="1" a="1"/>
  <c r="AC426" i="1" s="1"/>
  <c r="AA427" i="1"/>
  <c r="AB427" i="1" s="1"/>
  <c r="AC427" i="1" s="1" a="1"/>
  <c r="AC427" i="1" s="1"/>
  <c r="AA428" i="1"/>
  <c r="AB428" i="1" s="1"/>
  <c r="AC428" i="1" s="1" a="1"/>
  <c r="AC428" i="1" s="1"/>
  <c r="AA429" i="1"/>
  <c r="AB429" i="1" s="1"/>
  <c r="AC429" i="1" s="1" a="1"/>
  <c r="AC429" i="1" s="1"/>
  <c r="AA430" i="1"/>
  <c r="AB430" i="1" s="1"/>
  <c r="AC430" i="1" s="1" a="1"/>
  <c r="AC430" i="1" s="1"/>
  <c r="AA431" i="1"/>
  <c r="AB431" i="1" s="1"/>
  <c r="AC431" i="1" s="1" a="1"/>
  <c r="AC431" i="1" s="1"/>
  <c r="AA432" i="1"/>
  <c r="AB432" i="1" s="1"/>
  <c r="AC432" i="1" s="1" a="1"/>
  <c r="AC432" i="1" s="1"/>
  <c r="AA433" i="1"/>
  <c r="AB433" i="1" s="1"/>
  <c r="AC433" i="1" s="1" a="1"/>
  <c r="AC433" i="1" s="1"/>
  <c r="AA434" i="1"/>
  <c r="AB434" i="1" s="1"/>
  <c r="AC434" i="1" s="1" a="1"/>
  <c r="AC434" i="1" s="1"/>
  <c r="AA435" i="1"/>
  <c r="AB435" i="1" s="1"/>
  <c r="AC435" i="1" s="1" a="1"/>
  <c r="AC435" i="1" s="1"/>
  <c r="AA436" i="1"/>
  <c r="AB436" i="1"/>
  <c r="AC436" i="1" s="1" a="1"/>
  <c r="AC436" i="1" s="1"/>
  <c r="AA437" i="1"/>
  <c r="AB437" i="1"/>
  <c r="AC437" i="1" s="1" a="1"/>
  <c r="AC437" i="1" s="1"/>
  <c r="AA438" i="1"/>
  <c r="AB438" i="1"/>
  <c r="AC438" i="1" s="1" a="1"/>
  <c r="AC438" i="1" s="1"/>
  <c r="AA439" i="1"/>
  <c r="AB439" i="1" s="1"/>
  <c r="AC439" i="1" s="1" a="1"/>
  <c r="AC439" i="1" s="1"/>
  <c r="AA440" i="1"/>
  <c r="AB440" i="1" s="1"/>
  <c r="AC440" i="1" s="1" a="1"/>
  <c r="AC440" i="1" s="1"/>
  <c r="AA441" i="1"/>
  <c r="AB441" i="1" s="1"/>
  <c r="AC441" i="1" s="1" a="1"/>
  <c r="AC441" i="1" s="1"/>
  <c r="AA442" i="1"/>
  <c r="AB442" i="1"/>
  <c r="AC442" i="1" s="1" a="1"/>
  <c r="AC442" i="1" s="1"/>
  <c r="AA443" i="1"/>
  <c r="AB443" i="1"/>
  <c r="AC443" i="1" s="1" a="1"/>
  <c r="AC443" i="1" s="1"/>
  <c r="AA444" i="1"/>
  <c r="AB444" i="1"/>
  <c r="AC444" i="1" s="1" a="1"/>
  <c r="AC444" i="1" s="1"/>
  <c r="AA445" i="1"/>
  <c r="AB445" i="1" s="1"/>
  <c r="AC445" i="1" s="1" a="1"/>
  <c r="AC445" i="1" s="1"/>
  <c r="AA446" i="1"/>
  <c r="AB446" i="1" s="1"/>
  <c r="AC446" i="1" s="1" a="1"/>
  <c r="AC446" i="1" s="1"/>
  <c r="AA447" i="1"/>
  <c r="AB447" i="1" s="1"/>
  <c r="AC447" i="1" s="1" a="1"/>
  <c r="AC447" i="1" s="1"/>
  <c r="AA448" i="1"/>
  <c r="AB448" i="1" s="1"/>
  <c r="AC448" i="1" s="1" a="1"/>
  <c r="AC448" i="1" s="1"/>
  <c r="AA449" i="1"/>
  <c r="AB449" i="1" s="1"/>
  <c r="AC449" i="1" s="1" a="1"/>
  <c r="AC449" i="1" s="1"/>
  <c r="AA450" i="1"/>
  <c r="AB450" i="1" s="1"/>
  <c r="AC450" i="1" s="1" a="1"/>
  <c r="AC450" i="1" s="1"/>
  <c r="AA451" i="1"/>
  <c r="AB451" i="1" s="1"/>
  <c r="AC451" i="1" s="1" a="1"/>
  <c r="AC451" i="1" s="1"/>
  <c r="AA452" i="1"/>
  <c r="AB452" i="1" s="1"/>
  <c r="AC452" i="1" s="1" a="1"/>
  <c r="AC452" i="1" s="1"/>
  <c r="AA453" i="1"/>
  <c r="AB453" i="1" s="1"/>
  <c r="AC453" i="1" s="1" a="1"/>
  <c r="AC453" i="1" s="1"/>
  <c r="AA454" i="1"/>
  <c r="AB454" i="1"/>
  <c r="AC454" i="1" s="1" a="1"/>
  <c r="AC454" i="1" s="1"/>
  <c r="AA455" i="1"/>
  <c r="AB455" i="1"/>
  <c r="AC455" i="1" s="1" a="1"/>
  <c r="AC455" i="1" s="1"/>
  <c r="AA456" i="1"/>
  <c r="AB456" i="1"/>
  <c r="AC456" i="1" s="1" a="1"/>
  <c r="AC456" i="1" s="1"/>
  <c r="AA457" i="1"/>
  <c r="AB457" i="1"/>
  <c r="AC457" i="1" s="1" a="1"/>
  <c r="AC457" i="1" s="1"/>
  <c r="AA458" i="1"/>
  <c r="AB458" i="1"/>
  <c r="AC458" i="1" s="1" a="1"/>
  <c r="AC458" i="1" s="1"/>
  <c r="AA459" i="1"/>
  <c r="AB459" i="1"/>
  <c r="AC459" i="1" s="1" a="1"/>
  <c r="AC459" i="1" s="1"/>
  <c r="AA460" i="1"/>
  <c r="AB460" i="1"/>
  <c r="AC460" i="1" s="1" a="1"/>
  <c r="AC460" i="1" s="1"/>
  <c r="AA461" i="1"/>
  <c r="AB461" i="1" s="1"/>
  <c r="AC461" i="1" s="1" a="1"/>
  <c r="AC461" i="1" s="1"/>
  <c r="AA462" i="1"/>
  <c r="AB462" i="1" s="1"/>
  <c r="AC462" i="1" s="1" a="1"/>
  <c r="AC462" i="1" s="1"/>
  <c r="AA463" i="1"/>
  <c r="AB463" i="1"/>
  <c r="AC463" i="1" s="1" a="1"/>
  <c r="AC463" i="1" s="1"/>
  <c r="AA464" i="1"/>
  <c r="AB464" i="1" s="1"/>
  <c r="AC464" i="1" s="1" a="1"/>
  <c r="AC464" i="1" s="1"/>
  <c r="AA465" i="1"/>
  <c r="AB465" i="1" s="1"/>
  <c r="AC465" i="1" s="1" a="1"/>
  <c r="AC465" i="1" s="1"/>
  <c r="AA466" i="1"/>
  <c r="AB466" i="1" s="1"/>
  <c r="AC466" i="1" s="1" a="1"/>
  <c r="AC466" i="1" s="1"/>
  <c r="AA467" i="1"/>
  <c r="AB467" i="1" s="1"/>
  <c r="AC467" i="1" s="1" a="1"/>
  <c r="AC467" i="1" s="1"/>
  <c r="AA468" i="1"/>
  <c r="AB468" i="1" s="1"/>
  <c r="AC468" i="1" s="1" a="1"/>
  <c r="AC468" i="1" s="1"/>
  <c r="AA469" i="1"/>
  <c r="AB469" i="1" s="1"/>
  <c r="AC469" i="1" s="1" a="1"/>
  <c r="AC469" i="1" s="1"/>
  <c r="AA470" i="1"/>
  <c r="AB470" i="1" s="1"/>
  <c r="AC470" i="1" s="1" a="1"/>
  <c r="AC470" i="1" s="1"/>
  <c r="AA471" i="1"/>
  <c r="AB471" i="1" s="1"/>
  <c r="AC471" i="1" s="1" a="1"/>
  <c r="AC471" i="1" s="1"/>
  <c r="AA472" i="1"/>
  <c r="AB472" i="1" s="1"/>
  <c r="AC472" i="1" s="1" a="1"/>
  <c r="AC472" i="1" s="1"/>
  <c r="AA473" i="1"/>
  <c r="AB473" i="1" s="1"/>
  <c r="AC473" i="1" s="1" a="1"/>
  <c r="AC473" i="1" s="1"/>
  <c r="AA474" i="1"/>
  <c r="AB474" i="1" s="1"/>
  <c r="AC474" i="1" s="1" a="1"/>
  <c r="AC474" i="1" s="1"/>
  <c r="AA475" i="1"/>
  <c r="AB475" i="1" s="1"/>
  <c r="AC475" i="1" s="1" a="1"/>
  <c r="AC475" i="1" s="1"/>
  <c r="AA476" i="1"/>
  <c r="AB476" i="1"/>
  <c r="AC476" i="1" s="1" a="1"/>
  <c r="AC476" i="1" s="1"/>
  <c r="AA477" i="1"/>
  <c r="AB477" i="1" s="1"/>
  <c r="AC477" i="1" s="1" a="1"/>
  <c r="AC477" i="1" s="1"/>
  <c r="AA478" i="1"/>
  <c r="AB478" i="1"/>
  <c r="AC478" i="1" s="1" a="1"/>
  <c r="AC478" i="1" s="1"/>
  <c r="AA479" i="1"/>
  <c r="AB479" i="1" s="1"/>
  <c r="AC479" i="1" s="1" a="1"/>
  <c r="AC479" i="1" s="1"/>
  <c r="AA480" i="1"/>
  <c r="AB480" i="1" s="1"/>
  <c r="AC480" i="1" s="1" a="1"/>
  <c r="AC480" i="1" s="1"/>
  <c r="AA481" i="1"/>
  <c r="AB481" i="1" s="1"/>
  <c r="AC481" i="1" s="1" a="1"/>
  <c r="AC481" i="1" s="1"/>
  <c r="AA482" i="1"/>
  <c r="AB482" i="1"/>
  <c r="AC482" i="1" s="1" a="1"/>
  <c r="AC482" i="1" s="1"/>
  <c r="AA483" i="1"/>
  <c r="AB483" i="1"/>
  <c r="AC483" i="1" s="1" a="1"/>
  <c r="AC483" i="1" s="1"/>
  <c r="AA484" i="1"/>
  <c r="AB484" i="1"/>
  <c r="AC484" i="1" s="1" a="1"/>
  <c r="AC484" i="1" s="1"/>
  <c r="AA485" i="1"/>
  <c r="AB485" i="1" s="1"/>
  <c r="AC485" i="1" s="1" a="1"/>
  <c r="AC485" i="1" s="1"/>
  <c r="AA486" i="1"/>
  <c r="AB486" i="1"/>
  <c r="AC486" i="1" s="1" a="1"/>
  <c r="AC486" i="1" s="1"/>
  <c r="AA487" i="1"/>
  <c r="AB487" i="1" s="1"/>
  <c r="AC487" i="1" s="1" a="1"/>
  <c r="AC487" i="1" s="1"/>
  <c r="AA488" i="1"/>
  <c r="AB488" i="1" s="1"/>
  <c r="AC488" i="1" s="1" a="1"/>
  <c r="AC488" i="1" s="1"/>
  <c r="AA489" i="1"/>
  <c r="AB489" i="1" s="1"/>
  <c r="AC489" i="1" s="1" a="1"/>
  <c r="AC489" i="1" s="1"/>
  <c r="AA490" i="1"/>
  <c r="AB490" i="1"/>
  <c r="AC490" i="1" s="1" a="1"/>
  <c r="AC490" i="1" s="1"/>
  <c r="AA491" i="1"/>
  <c r="AB491" i="1" s="1"/>
  <c r="AC491" i="1" s="1" a="1"/>
  <c r="AC491" i="1" s="1"/>
  <c r="AA492" i="1"/>
  <c r="AB492" i="1" s="1"/>
  <c r="AC492" i="1" s="1" a="1"/>
  <c r="AC492" i="1" s="1"/>
  <c r="AA493" i="1"/>
  <c r="AB493" i="1" s="1"/>
  <c r="AC493" i="1" s="1" a="1"/>
  <c r="AC493" i="1" s="1"/>
  <c r="AA494" i="1"/>
  <c r="AB494" i="1"/>
  <c r="AC494" i="1" s="1" a="1"/>
  <c r="AC494" i="1" s="1"/>
  <c r="AA495" i="1"/>
  <c r="AB495" i="1" s="1"/>
  <c r="AC495" i="1" s="1" a="1"/>
  <c r="AC495" i="1" s="1"/>
  <c r="AA496" i="1"/>
  <c r="AB496" i="1" s="1"/>
  <c r="AC496" i="1" s="1" a="1"/>
  <c r="AC496" i="1" s="1"/>
  <c r="AA497" i="1"/>
  <c r="AB497" i="1" s="1"/>
  <c r="AC497" i="1" s="1" a="1"/>
  <c r="AC497" i="1" s="1"/>
  <c r="AA498" i="1"/>
  <c r="AB498" i="1" s="1"/>
  <c r="AC498" i="1" s="1" a="1"/>
  <c r="AC498" i="1" s="1"/>
  <c r="AA499" i="1"/>
  <c r="AB499" i="1" s="1"/>
  <c r="AC499" i="1" s="1" a="1"/>
  <c r="AC499" i="1" s="1"/>
  <c r="AA500" i="1"/>
  <c r="AB500" i="1"/>
  <c r="AC500" i="1" s="1" a="1"/>
  <c r="AC500" i="1" s="1"/>
  <c r="AA501" i="1"/>
  <c r="AB501" i="1"/>
  <c r="AC501" i="1" s="1" a="1"/>
  <c r="AC501" i="1" s="1"/>
  <c r="AA502" i="1"/>
  <c r="AB502" i="1"/>
  <c r="AC502" i="1" s="1" a="1"/>
  <c r="AC502" i="1" s="1"/>
  <c r="AA503" i="1"/>
  <c r="AB503" i="1"/>
  <c r="AC503" i="1" s="1" a="1"/>
  <c r="AC503" i="1" s="1"/>
  <c r="AA504" i="1"/>
  <c r="AB504" i="1"/>
  <c r="AC504" i="1" s="1" a="1"/>
  <c r="AC504" i="1" s="1"/>
  <c r="AA505" i="1"/>
  <c r="AB505" i="1" s="1"/>
  <c r="AC505" i="1" s="1" a="1"/>
  <c r="AC505" i="1" s="1"/>
  <c r="AA506" i="1"/>
  <c r="AB506" i="1" s="1"/>
  <c r="AC506" i="1" s="1" a="1"/>
  <c r="AC506" i="1" s="1"/>
  <c r="AA507" i="1"/>
  <c r="AB507" i="1" s="1"/>
  <c r="AC507" i="1" s="1" a="1"/>
  <c r="AC507" i="1" s="1"/>
  <c r="AA508" i="1"/>
  <c r="AB508" i="1" s="1"/>
  <c r="AC508" i="1" s="1" a="1"/>
  <c r="AC508" i="1" s="1"/>
  <c r="AA509" i="1"/>
  <c r="AB509" i="1" s="1"/>
  <c r="AC509" i="1" s="1" a="1"/>
  <c r="AC509" i="1" s="1"/>
  <c r="AA510" i="1"/>
  <c r="AB510" i="1" s="1"/>
  <c r="AC510" i="1" s="1" a="1"/>
  <c r="AC510" i="1" s="1"/>
  <c r="AA511" i="1"/>
  <c r="AB511" i="1" s="1"/>
  <c r="AC511" i="1" s="1" a="1"/>
  <c r="AC511" i="1" s="1"/>
  <c r="AA512" i="1"/>
  <c r="AB512" i="1"/>
  <c r="AC512" i="1" s="1" a="1"/>
  <c r="AC512" i="1" s="1"/>
  <c r="AA513" i="1"/>
  <c r="AB513" i="1" s="1"/>
  <c r="AC513" i="1" s="1" a="1"/>
  <c r="AC513" i="1" s="1"/>
  <c r="AA514" i="1"/>
  <c r="AB514" i="1" s="1"/>
  <c r="AC514" i="1" s="1" a="1"/>
  <c r="AC514" i="1" s="1"/>
  <c r="AA515" i="1"/>
  <c r="AB515" i="1" s="1"/>
  <c r="AC515" i="1" s="1" a="1"/>
  <c r="AC515" i="1" s="1"/>
  <c r="AA516" i="1"/>
  <c r="AB516" i="1"/>
  <c r="AC516" i="1" s="1" a="1"/>
  <c r="AC516" i="1" s="1"/>
  <c r="AA517" i="1"/>
  <c r="AB517" i="1" s="1"/>
  <c r="AC517" i="1" s="1" a="1"/>
  <c r="AC517" i="1" s="1"/>
  <c r="AA518" i="1"/>
  <c r="AB518" i="1"/>
  <c r="AC518" i="1" s="1" a="1"/>
  <c r="AC518" i="1" s="1"/>
  <c r="AA519" i="1"/>
  <c r="AB519" i="1"/>
  <c r="AC519" i="1" s="1" a="1"/>
  <c r="AC519" i="1" s="1"/>
  <c r="AA520" i="1"/>
  <c r="AB520" i="1"/>
  <c r="AC520" i="1" s="1" a="1"/>
  <c r="AC520" i="1" s="1"/>
  <c r="AA521" i="1"/>
  <c r="AB521" i="1" s="1"/>
  <c r="AC521" i="1" s="1" a="1"/>
  <c r="AC521" i="1" s="1"/>
  <c r="AA522" i="1"/>
  <c r="AB522" i="1" s="1"/>
  <c r="AC522" i="1" s="1" a="1"/>
  <c r="AC522" i="1" s="1"/>
  <c r="AA523" i="1"/>
  <c r="AB523" i="1" s="1"/>
  <c r="AC523" i="1" s="1" a="1"/>
  <c r="AC523" i="1" s="1"/>
  <c r="AA524" i="1"/>
  <c r="AB524" i="1"/>
  <c r="AC524" i="1" s="1" a="1"/>
  <c r="AC524" i="1" s="1"/>
  <c r="AA525" i="1"/>
  <c r="AB525" i="1"/>
  <c r="AC525" i="1" s="1" a="1"/>
  <c r="AC525" i="1" s="1"/>
  <c r="AA526" i="1"/>
  <c r="AB526" i="1"/>
  <c r="AC526" i="1" s="1" a="1"/>
  <c r="AC526" i="1" s="1"/>
  <c r="AA527" i="1"/>
  <c r="AB527" i="1"/>
  <c r="AC527" i="1" s="1" a="1"/>
  <c r="AC527" i="1" s="1"/>
  <c r="AA528" i="1"/>
  <c r="AB528" i="1"/>
  <c r="AC528" i="1" s="1" a="1"/>
  <c r="AC528" i="1" s="1"/>
  <c r="AA529" i="1"/>
  <c r="AB529" i="1"/>
  <c r="AC529" i="1" s="1" a="1"/>
  <c r="AC529" i="1" s="1"/>
  <c r="AA530" i="1"/>
  <c r="AB530" i="1"/>
  <c r="AC530" i="1" s="1" a="1"/>
  <c r="AC530" i="1" s="1"/>
  <c r="AA531" i="1"/>
  <c r="AB531" i="1" s="1"/>
  <c r="AC531" i="1" s="1" a="1"/>
  <c r="AC531" i="1" s="1"/>
  <c r="AA532" i="1"/>
  <c r="AB532" i="1" s="1"/>
  <c r="AC532" i="1" s="1" a="1"/>
  <c r="AC532" i="1" s="1"/>
  <c r="AA533" i="1"/>
  <c r="AB533" i="1" s="1"/>
  <c r="AC533" i="1" s="1" a="1"/>
  <c r="AC533" i="1" s="1"/>
  <c r="AA534" i="1"/>
  <c r="AB534" i="1" s="1"/>
  <c r="AC534" i="1" s="1" a="1"/>
  <c r="AC534" i="1" s="1"/>
  <c r="AA535" i="1"/>
  <c r="AB535" i="1" s="1"/>
  <c r="AC535" i="1" s="1" a="1"/>
  <c r="AC535" i="1" s="1"/>
  <c r="AA536" i="1"/>
  <c r="AB536" i="1" s="1"/>
  <c r="AC536" i="1" s="1" a="1"/>
  <c r="AC536" i="1" s="1"/>
  <c r="AA537" i="1"/>
  <c r="AB537" i="1" s="1"/>
  <c r="AC537" i="1" s="1" a="1"/>
  <c r="AC537" i="1" s="1"/>
  <c r="AA538" i="1"/>
  <c r="AB538" i="1"/>
  <c r="AC538" i="1" s="1" a="1"/>
  <c r="AC538" i="1" s="1"/>
  <c r="AA539" i="1"/>
  <c r="AB539" i="1" s="1"/>
  <c r="AC539" i="1" s="1" a="1"/>
  <c r="AC539" i="1" s="1"/>
  <c r="AA540" i="1"/>
  <c r="AB540" i="1" s="1"/>
  <c r="AC540" i="1" s="1" a="1"/>
  <c r="AC540" i="1" s="1"/>
  <c r="AA541" i="1"/>
  <c r="AB541" i="1" s="1"/>
  <c r="AC541" i="1" s="1" a="1"/>
  <c r="AC541" i="1" s="1"/>
  <c r="AA542" i="1"/>
  <c r="AB542" i="1" s="1"/>
  <c r="AC542" i="1" s="1" a="1"/>
  <c r="AC542" i="1" s="1"/>
  <c r="AA543" i="1"/>
  <c r="AB543" i="1"/>
  <c r="AC543" i="1" s="1" a="1"/>
  <c r="AC543" i="1" s="1"/>
  <c r="AA544" i="1"/>
  <c r="AB544" i="1" s="1"/>
  <c r="AC544" i="1" s="1" a="1"/>
  <c r="AC544" i="1" s="1"/>
  <c r="AA545" i="1"/>
  <c r="AB545" i="1" s="1"/>
  <c r="AC545" i="1" s="1" a="1"/>
  <c r="AC545" i="1" s="1"/>
  <c r="AA546" i="1"/>
  <c r="AB546" i="1" s="1"/>
  <c r="AC546" i="1" s="1" a="1"/>
  <c r="AC546" i="1" s="1"/>
  <c r="AA547" i="1"/>
  <c r="AB547" i="1" s="1"/>
  <c r="AC547" i="1" s="1" a="1"/>
  <c r="AC547" i="1" s="1"/>
  <c r="AA548" i="1"/>
  <c r="AB548" i="1" s="1"/>
  <c r="AC548" i="1" s="1" a="1"/>
  <c r="AC548" i="1" s="1"/>
  <c r="AA549" i="1"/>
  <c r="AB549" i="1"/>
  <c r="AC549" i="1" s="1" a="1"/>
  <c r="AC549" i="1" s="1"/>
  <c r="AA550" i="1"/>
  <c r="AB550" i="1"/>
  <c r="AC550" i="1" s="1" a="1"/>
  <c r="AC550" i="1" s="1"/>
  <c r="AA551" i="1"/>
  <c r="AB551" i="1"/>
  <c r="AC551" i="1" s="1" a="1"/>
  <c r="AC551" i="1" s="1"/>
  <c r="AA552" i="1"/>
  <c r="AB552" i="1" s="1"/>
  <c r="AC552" i="1" s="1" a="1"/>
  <c r="AC552" i="1" s="1"/>
  <c r="AA553" i="1"/>
  <c r="AB553" i="1" s="1"/>
  <c r="AC553" i="1" s="1" a="1"/>
  <c r="AC553" i="1" s="1"/>
  <c r="AA554" i="1"/>
  <c r="AB554" i="1" s="1"/>
  <c r="AC554" i="1" s="1" a="1"/>
  <c r="AC554" i="1" s="1"/>
  <c r="AA555" i="1"/>
  <c r="AB555" i="1" s="1"/>
  <c r="AC555" i="1" s="1" a="1"/>
  <c r="AC555" i="1" s="1"/>
  <c r="AA556" i="1"/>
  <c r="AB556" i="1"/>
  <c r="AC556" i="1" s="1" a="1"/>
  <c r="AC556" i="1" s="1"/>
  <c r="AA557" i="1"/>
  <c r="AB557" i="1" s="1"/>
  <c r="AC557" i="1" s="1" a="1"/>
  <c r="AC557" i="1" s="1"/>
  <c r="AA558" i="1"/>
  <c r="AB558" i="1"/>
  <c r="AC558" i="1" s="1" a="1"/>
  <c r="AC558" i="1" s="1"/>
  <c r="AA559" i="1"/>
  <c r="AB559" i="1"/>
  <c r="AC559" i="1" s="1" a="1"/>
  <c r="AC559" i="1" s="1"/>
  <c r="AA560" i="1"/>
  <c r="AB560" i="1"/>
  <c r="AC560" i="1" s="1" a="1"/>
  <c r="AC560" i="1" s="1"/>
  <c r="AA561" i="1"/>
  <c r="AB561" i="1" s="1"/>
  <c r="AC561" i="1" s="1" a="1"/>
  <c r="AC561" i="1" s="1"/>
  <c r="AA562" i="1"/>
  <c r="AB562" i="1"/>
  <c r="AC562" i="1" s="1" a="1"/>
  <c r="AC562" i="1" s="1"/>
  <c r="AA563" i="1"/>
  <c r="AB563" i="1" s="1"/>
  <c r="AC563" i="1" s="1" a="1"/>
  <c r="AC563" i="1" s="1"/>
  <c r="AA564" i="1"/>
  <c r="AB564" i="1" s="1"/>
  <c r="AC564" i="1" s="1" a="1"/>
  <c r="AC564" i="1" s="1"/>
  <c r="AA565" i="1"/>
  <c r="AB565" i="1" s="1"/>
  <c r="AC565" i="1" s="1" a="1"/>
  <c r="AC565" i="1" s="1"/>
  <c r="AA566" i="1"/>
  <c r="AB566" i="1" s="1"/>
  <c r="AC566" i="1" s="1" a="1"/>
  <c r="AC566" i="1" s="1"/>
  <c r="AA567" i="1"/>
  <c r="AB567" i="1" s="1"/>
  <c r="AC567" i="1" s="1" a="1"/>
  <c r="AC567" i="1" s="1"/>
  <c r="AA568" i="1"/>
  <c r="AB568" i="1" s="1"/>
  <c r="AC568" i="1" s="1" a="1"/>
  <c r="AC568" i="1" s="1"/>
  <c r="AA569" i="1"/>
  <c r="AB569" i="1" s="1"/>
  <c r="AC569" i="1" s="1" a="1"/>
  <c r="AC569" i="1" s="1"/>
  <c r="AA570" i="1"/>
  <c r="AB570" i="1"/>
  <c r="AC570" i="1" s="1" a="1"/>
  <c r="AC570" i="1" s="1"/>
  <c r="AA571" i="1"/>
  <c r="AB571" i="1" s="1"/>
  <c r="AC571" i="1" s="1" a="1"/>
  <c r="AC571" i="1" s="1"/>
  <c r="AA572" i="1"/>
  <c r="AB572" i="1" s="1"/>
  <c r="AC572" i="1" s="1" a="1"/>
  <c r="AC572" i="1" s="1"/>
  <c r="AA573" i="1"/>
  <c r="AB573" i="1" s="1"/>
  <c r="AC573" i="1" s="1" a="1"/>
  <c r="AC573" i="1" s="1"/>
  <c r="AA574" i="1"/>
  <c r="AB574" i="1"/>
  <c r="AC574" i="1" s="1" a="1"/>
  <c r="AC574" i="1" s="1"/>
  <c r="AA575" i="1"/>
  <c r="AB575" i="1" s="1"/>
  <c r="AC575" i="1" s="1" a="1"/>
  <c r="AC575" i="1" s="1"/>
  <c r="AA576" i="1"/>
  <c r="AB576" i="1" s="1"/>
  <c r="AC576" i="1" s="1" a="1"/>
  <c r="AC576" i="1" s="1"/>
  <c r="AA577" i="1"/>
  <c r="AB577" i="1" s="1"/>
  <c r="AC577" i="1" s="1" a="1"/>
  <c r="AC577" i="1" s="1"/>
  <c r="AA578" i="1"/>
  <c r="AB578" i="1" s="1"/>
  <c r="AC578" i="1" s="1" a="1"/>
  <c r="AC578" i="1" s="1"/>
  <c r="AA579" i="1"/>
  <c r="AB579" i="1" s="1"/>
  <c r="AC579" i="1" s="1" a="1"/>
  <c r="AC579" i="1" s="1"/>
  <c r="AA580" i="1"/>
  <c r="AB580" i="1"/>
  <c r="AC580" i="1" s="1" a="1"/>
  <c r="AC580" i="1" s="1"/>
  <c r="AA581" i="1"/>
  <c r="AB581" i="1"/>
  <c r="AC581" i="1" s="1" a="1"/>
  <c r="AC581" i="1" s="1"/>
  <c r="AA582" i="1"/>
  <c r="AB582" i="1"/>
  <c r="AC582" i="1" s="1" a="1"/>
  <c r="AC582" i="1" s="1"/>
  <c r="AA583" i="1"/>
  <c r="AB583" i="1" s="1"/>
  <c r="AC583" i="1" s="1" a="1"/>
  <c r="AC583" i="1" s="1"/>
  <c r="AA584" i="1"/>
  <c r="AB584" i="1"/>
  <c r="AC584" i="1" s="1" a="1"/>
  <c r="AC584" i="1" s="1"/>
  <c r="AA585" i="1"/>
  <c r="AB585" i="1" s="1"/>
  <c r="AC585" i="1" s="1" a="1"/>
  <c r="AC585" i="1" s="1"/>
  <c r="AA586" i="1"/>
  <c r="AB586" i="1" s="1"/>
  <c r="AC586" i="1" s="1" a="1"/>
  <c r="AC586" i="1" s="1"/>
  <c r="AA587" i="1"/>
  <c r="AB587" i="1" s="1"/>
  <c r="AC587" i="1" s="1" a="1"/>
  <c r="AC587" i="1" s="1"/>
  <c r="AA588" i="1"/>
  <c r="AB588" i="1" s="1"/>
  <c r="AC588" i="1" s="1" a="1"/>
  <c r="AC588" i="1" s="1"/>
  <c r="AA589" i="1"/>
  <c r="AB589" i="1"/>
  <c r="AC589" i="1" s="1" a="1"/>
  <c r="AC589" i="1" s="1"/>
  <c r="AA590" i="1"/>
  <c r="AB590" i="1"/>
  <c r="AC590" i="1" s="1" a="1"/>
  <c r="AC590" i="1" s="1"/>
  <c r="AA591" i="1"/>
  <c r="AB591" i="1"/>
  <c r="AC591" i="1" s="1" a="1"/>
  <c r="AC591" i="1" s="1"/>
  <c r="AA592" i="1"/>
  <c r="AB592" i="1" s="1"/>
  <c r="AC592" i="1" s="1" a="1"/>
  <c r="AC592" i="1" s="1"/>
  <c r="AA593" i="1"/>
  <c r="AB593" i="1"/>
  <c r="AC593" i="1" s="1" a="1"/>
  <c r="AC593" i="1" s="1"/>
  <c r="AA594" i="1"/>
  <c r="AB594" i="1"/>
  <c r="AC594" i="1" s="1" a="1"/>
  <c r="AC594" i="1" s="1"/>
  <c r="AA595" i="1"/>
  <c r="AB595" i="1" s="1"/>
  <c r="AC595" i="1" s="1" a="1"/>
  <c r="AC595" i="1" s="1"/>
  <c r="AA596" i="1"/>
  <c r="AB596" i="1"/>
  <c r="AC596" i="1" s="1" a="1"/>
  <c r="AC596" i="1" s="1"/>
  <c r="AA597" i="1"/>
  <c r="AB597" i="1" s="1"/>
  <c r="AC597" i="1" s="1" a="1"/>
  <c r="AC597" i="1" s="1"/>
  <c r="AA598" i="1"/>
  <c r="AB598" i="1" s="1"/>
  <c r="AC598" i="1" s="1" a="1"/>
  <c r="AC598" i="1" s="1"/>
  <c r="AA599" i="1"/>
  <c r="AB599" i="1" s="1"/>
  <c r="AC599" i="1" s="1" a="1"/>
  <c r="AC599" i="1" s="1"/>
  <c r="AA600" i="1"/>
  <c r="AB600" i="1"/>
  <c r="AC600" i="1" s="1" a="1"/>
  <c r="AC600" i="1" s="1"/>
  <c r="AA601" i="1"/>
  <c r="AB601" i="1" s="1"/>
  <c r="AC601" i="1" s="1" a="1"/>
  <c r="AC601" i="1" s="1"/>
  <c r="AA602" i="1"/>
  <c r="AB602" i="1" s="1"/>
  <c r="AC602" i="1" s="1" a="1"/>
  <c r="AC602" i="1" s="1"/>
  <c r="AA603" i="1"/>
  <c r="AB603" i="1" s="1"/>
  <c r="AC603" i="1" s="1" a="1"/>
  <c r="AC603" i="1" s="1"/>
  <c r="AA604" i="1"/>
  <c r="AB604" i="1" s="1"/>
  <c r="AC604" i="1" s="1" a="1"/>
  <c r="AC604" i="1" s="1"/>
  <c r="AA605" i="1"/>
  <c r="AB605" i="1" s="1"/>
  <c r="AC605" i="1" s="1" a="1"/>
  <c r="AC605" i="1" s="1"/>
  <c r="AA606" i="1"/>
  <c r="AB606" i="1" s="1"/>
  <c r="AC606" i="1" s="1" a="1"/>
  <c r="AC606" i="1" s="1"/>
  <c r="AA607" i="1"/>
  <c r="AB607" i="1" s="1"/>
  <c r="AC607" i="1" s="1" a="1"/>
  <c r="AC607" i="1" s="1"/>
  <c r="AA608" i="1"/>
  <c r="AB608" i="1" s="1"/>
  <c r="AC608" i="1" s="1" a="1"/>
  <c r="AC608" i="1" s="1"/>
  <c r="AA609" i="1"/>
  <c r="AB609" i="1"/>
  <c r="AC609" i="1" s="1" a="1"/>
  <c r="AC609" i="1" s="1"/>
  <c r="AA610" i="1"/>
  <c r="AB610" i="1"/>
  <c r="AC610" i="1" s="1" a="1"/>
  <c r="AC610" i="1" s="1"/>
  <c r="AA611" i="1"/>
  <c r="AB611" i="1" s="1"/>
  <c r="AC611" i="1" s="1" a="1"/>
  <c r="AC611" i="1" s="1"/>
  <c r="AA612" i="1"/>
  <c r="AB612" i="1" s="1"/>
  <c r="AC612" i="1" s="1" a="1"/>
  <c r="AC612" i="1" s="1"/>
  <c r="AA613" i="1"/>
  <c r="AB613" i="1"/>
  <c r="AC613" i="1" s="1" a="1"/>
  <c r="AC613" i="1" s="1"/>
  <c r="AA614" i="1"/>
  <c r="AB614" i="1" s="1"/>
  <c r="AC614" i="1" s="1" a="1"/>
  <c r="AC614" i="1" s="1"/>
  <c r="AA615" i="1"/>
  <c r="AB615" i="1" s="1"/>
  <c r="AC615" i="1" s="1" a="1"/>
  <c r="AC615" i="1" s="1"/>
  <c r="AA616" i="1"/>
  <c r="AB616" i="1" s="1"/>
  <c r="AC616" i="1" s="1" a="1"/>
  <c r="AC616" i="1" s="1"/>
  <c r="AA617" i="1"/>
  <c r="AB617" i="1" s="1"/>
  <c r="AC617" i="1" s="1" a="1"/>
  <c r="AC617" i="1" s="1"/>
  <c r="AA618" i="1"/>
  <c r="AB618" i="1"/>
  <c r="AC618" i="1" s="1" a="1"/>
  <c r="AC618" i="1" s="1"/>
  <c r="AA619" i="1"/>
  <c r="AB619" i="1" s="1"/>
  <c r="AC619" i="1" s="1" a="1"/>
  <c r="AC619" i="1" s="1"/>
  <c r="AA620" i="1"/>
  <c r="AB620" i="1" s="1"/>
  <c r="AC620" i="1" s="1" a="1"/>
  <c r="AC620" i="1" s="1"/>
  <c r="AA621" i="1"/>
  <c r="AB621" i="1" s="1"/>
  <c r="AC621" i="1" s="1" a="1"/>
  <c r="AC621" i="1" s="1"/>
  <c r="AA622" i="1"/>
  <c r="AB622" i="1"/>
  <c r="AC622" i="1" s="1" a="1"/>
  <c r="AC622" i="1" s="1"/>
  <c r="AA623" i="1"/>
  <c r="AB623" i="1" s="1"/>
  <c r="AC623" i="1" s="1" a="1"/>
  <c r="AC623" i="1" s="1"/>
  <c r="AA624" i="1"/>
  <c r="AB624" i="1" s="1"/>
  <c r="AC624" i="1" s="1" a="1"/>
  <c r="AC624" i="1" s="1"/>
  <c r="AA625" i="1"/>
  <c r="AB625" i="1" s="1"/>
  <c r="AC625" i="1" s="1" a="1"/>
  <c r="AC625" i="1" s="1"/>
  <c r="AA626" i="1"/>
  <c r="AB626" i="1"/>
  <c r="AC626" i="1" s="1" a="1"/>
  <c r="AC626" i="1" s="1"/>
  <c r="AA627" i="1"/>
  <c r="AB627" i="1" s="1"/>
  <c r="AC627" i="1" s="1" a="1"/>
  <c r="AC627" i="1" s="1"/>
  <c r="AA628" i="1"/>
  <c r="AB628" i="1"/>
  <c r="AC628" i="1" s="1" a="1"/>
  <c r="AC628" i="1" s="1"/>
  <c r="AA629" i="1"/>
  <c r="AB629" i="1"/>
  <c r="AC629" i="1" s="1" a="1"/>
  <c r="AC629" i="1" s="1"/>
  <c r="AA630" i="1"/>
  <c r="AB630" i="1" s="1"/>
  <c r="AC630" i="1" s="1" a="1"/>
  <c r="AC630" i="1" s="1"/>
  <c r="AA631" i="1"/>
  <c r="AB631" i="1"/>
  <c r="AC631" i="1" s="1" a="1"/>
  <c r="AC631" i="1" s="1"/>
  <c r="AA632" i="1"/>
  <c r="AB632" i="1" s="1"/>
  <c r="AC632" i="1" s="1" a="1"/>
  <c r="AC632" i="1" s="1"/>
  <c r="AA633" i="1"/>
  <c r="AB633" i="1" s="1"/>
  <c r="AC633" i="1" s="1" a="1"/>
  <c r="AC633" i="1" s="1"/>
  <c r="AA634" i="1"/>
  <c r="AB634" i="1"/>
  <c r="AC634" i="1" s="1" a="1"/>
  <c r="AC634" i="1" s="1"/>
  <c r="AA635" i="1"/>
  <c r="AB635" i="1" s="1"/>
  <c r="AC635" i="1" s="1" a="1"/>
  <c r="AC635" i="1" s="1"/>
  <c r="AA636" i="1"/>
  <c r="AB636" i="1"/>
  <c r="AC636" i="1" s="1" a="1"/>
  <c r="AC636" i="1" s="1"/>
  <c r="AA637" i="1"/>
  <c r="AB637" i="1" s="1"/>
  <c r="AC637" i="1" s="1" a="1"/>
  <c r="AC637" i="1" s="1"/>
  <c r="AA638" i="1"/>
  <c r="AB638" i="1" s="1"/>
  <c r="AC638" i="1" s="1" a="1"/>
  <c r="AC638" i="1" s="1"/>
  <c r="AA639" i="1"/>
  <c r="AB639" i="1" s="1"/>
  <c r="AC639" i="1" s="1" a="1"/>
  <c r="AC639" i="1" s="1"/>
  <c r="AA640" i="1"/>
  <c r="AB640" i="1" s="1"/>
  <c r="AC640" i="1" s="1" a="1"/>
  <c r="AC640" i="1" s="1"/>
  <c r="AA641" i="1"/>
  <c r="AB641" i="1"/>
  <c r="AC641" i="1" s="1" a="1"/>
  <c r="AC641" i="1" s="1"/>
  <c r="AA642" i="1"/>
  <c r="AB642" i="1"/>
  <c r="AC642" i="1" s="1" a="1"/>
  <c r="AC642" i="1" s="1"/>
  <c r="AA643" i="1"/>
  <c r="AB643" i="1" s="1"/>
  <c r="AC643" i="1" s="1" a="1"/>
  <c r="AC643" i="1" s="1"/>
  <c r="AA644" i="1"/>
  <c r="AB644" i="1"/>
  <c r="AC644" i="1" s="1" a="1"/>
  <c r="AC644" i="1" s="1"/>
  <c r="AA645" i="1"/>
  <c r="AB645" i="1"/>
  <c r="AC645" i="1" s="1" a="1"/>
  <c r="AC645" i="1" s="1"/>
  <c r="AA646" i="1"/>
  <c r="AB646" i="1" s="1"/>
  <c r="AC646" i="1" s="1" a="1"/>
  <c r="AC646" i="1" s="1"/>
  <c r="AA647" i="1"/>
  <c r="AB647" i="1" s="1"/>
  <c r="AC647" i="1" s="1" a="1"/>
  <c r="AC647" i="1" s="1"/>
  <c r="AA648" i="1"/>
  <c r="AB648" i="1"/>
  <c r="AC648" i="1" s="1" a="1"/>
  <c r="AC648" i="1" s="1"/>
  <c r="AA649" i="1"/>
  <c r="AB649" i="1" s="1"/>
  <c r="AC649" i="1" s="1" a="1"/>
  <c r="AC649" i="1" s="1"/>
  <c r="AA650" i="1"/>
  <c r="AB650" i="1"/>
  <c r="AC650" i="1" s="1" a="1"/>
  <c r="AC650" i="1" s="1"/>
  <c r="AA651" i="1"/>
  <c r="AB651" i="1" s="1"/>
  <c r="AC651" i="1" s="1" a="1"/>
  <c r="AC651" i="1" s="1"/>
  <c r="AA652" i="1"/>
  <c r="AB652" i="1" s="1"/>
  <c r="AC652" i="1" s="1" a="1"/>
  <c r="AC652" i="1" s="1"/>
  <c r="AA653" i="1"/>
  <c r="AB653" i="1"/>
  <c r="AC653" i="1" s="1" a="1"/>
  <c r="AC653" i="1" s="1"/>
  <c r="AA654" i="1"/>
  <c r="AB654" i="1"/>
  <c r="AC654" i="1" s="1" a="1"/>
  <c r="AC654" i="1" s="1"/>
  <c r="AA655" i="1"/>
  <c r="AB655" i="1" s="1"/>
  <c r="AC655" i="1" s="1" a="1"/>
  <c r="AC655" i="1" s="1"/>
  <c r="AA656" i="1"/>
  <c r="AB656" i="1" s="1"/>
  <c r="AC656" i="1" s="1" a="1"/>
  <c r="AC656" i="1" s="1"/>
  <c r="AA657" i="1"/>
  <c r="AB657" i="1"/>
  <c r="AC657" i="1" s="1" a="1"/>
  <c r="AC657" i="1" s="1"/>
  <c r="AA658" i="1"/>
  <c r="AB658" i="1"/>
  <c r="AC658" i="1" s="1" a="1"/>
  <c r="AC658" i="1" s="1"/>
  <c r="AA659" i="1"/>
  <c r="AB659" i="1" s="1"/>
  <c r="AC659" i="1" s="1" a="1"/>
  <c r="AC659" i="1" s="1"/>
  <c r="AA660" i="1"/>
  <c r="AB660" i="1"/>
  <c r="AC660" i="1" s="1" a="1"/>
  <c r="AC660" i="1" s="1"/>
  <c r="AA661" i="1"/>
  <c r="AB661" i="1" s="1"/>
  <c r="AC661" i="1" s="1" a="1"/>
  <c r="AC661" i="1" s="1"/>
  <c r="AA662" i="1"/>
  <c r="AB662" i="1" s="1"/>
  <c r="AC662" i="1" s="1" a="1"/>
  <c r="AC662" i="1" s="1"/>
  <c r="AA663" i="1"/>
  <c r="AB663" i="1"/>
  <c r="AC663" i="1" s="1" a="1"/>
  <c r="AC663" i="1" s="1"/>
  <c r="AA664" i="1"/>
  <c r="AB664" i="1" s="1"/>
  <c r="AC664" i="1" s="1" a="1"/>
  <c r="AC664" i="1" s="1"/>
  <c r="AA665" i="1"/>
  <c r="AB665" i="1" s="1"/>
  <c r="AC665" i="1" s="1" a="1"/>
  <c r="AC665" i="1" s="1"/>
  <c r="AA666" i="1"/>
  <c r="AB666" i="1"/>
  <c r="AC666" i="1" s="1" a="1"/>
  <c r="AC666" i="1" s="1"/>
  <c r="AA667" i="1"/>
  <c r="AB667" i="1" s="1"/>
  <c r="AC667" i="1" s="1" a="1"/>
  <c r="AC667" i="1" s="1"/>
  <c r="AA668" i="1"/>
  <c r="AB668" i="1"/>
  <c r="AC668" i="1" s="1" a="1"/>
  <c r="AC668" i="1" s="1"/>
  <c r="AA669" i="1"/>
  <c r="AB669" i="1" s="1"/>
  <c r="AC669" i="1" s="1" a="1"/>
  <c r="AC669" i="1" s="1"/>
  <c r="AA670" i="1"/>
  <c r="AB670" i="1" s="1"/>
  <c r="AC670" i="1" s="1" a="1"/>
  <c r="AC670" i="1" s="1"/>
  <c r="AA671" i="1"/>
  <c r="AB671" i="1"/>
  <c r="AC671" i="1" s="1" a="1"/>
  <c r="AC671" i="1" s="1"/>
  <c r="AA672" i="1"/>
  <c r="AB672" i="1" s="1"/>
  <c r="AC672" i="1" s="1" a="1"/>
  <c r="AC672" i="1" s="1"/>
  <c r="AA673" i="1"/>
  <c r="AB673" i="1"/>
  <c r="AC673" i="1" s="1" a="1"/>
  <c r="AC673" i="1" s="1"/>
  <c r="AA674" i="1"/>
  <c r="AB674" i="1" s="1"/>
  <c r="AC674" i="1" s="1" a="1"/>
  <c r="AC674" i="1" s="1"/>
  <c r="AA675" i="1"/>
  <c r="AB675" i="1" s="1"/>
  <c r="AC675" i="1" s="1" a="1"/>
  <c r="AC675" i="1" s="1"/>
  <c r="AA676" i="1"/>
  <c r="AB676" i="1"/>
  <c r="AC676" i="1" s="1" a="1"/>
  <c r="AC676" i="1" s="1"/>
  <c r="AA677" i="1"/>
  <c r="AB677" i="1" s="1"/>
  <c r="AC677" i="1" s="1" a="1"/>
  <c r="AC677" i="1" s="1"/>
  <c r="AA678" i="1"/>
  <c r="AB678" i="1"/>
  <c r="AC678" i="1" s="1" a="1"/>
  <c r="AC678" i="1" s="1"/>
  <c r="AA679" i="1"/>
  <c r="AB679" i="1"/>
  <c r="AC679" i="1" s="1" a="1"/>
  <c r="AC679" i="1" s="1"/>
  <c r="AA680" i="1"/>
  <c r="AB680" i="1"/>
  <c r="AC680" i="1" s="1" a="1"/>
  <c r="AC680" i="1" s="1"/>
  <c r="AA681" i="1"/>
  <c r="AB681" i="1" s="1"/>
  <c r="AC681" i="1" s="1" a="1"/>
  <c r="AC681" i="1" s="1"/>
  <c r="AA682" i="1"/>
  <c r="AB682" i="1"/>
  <c r="AC682" i="1" s="1" a="1"/>
  <c r="AC682" i="1" s="1"/>
  <c r="AA683" i="1"/>
  <c r="AB683" i="1" s="1"/>
  <c r="AC683" i="1" s="1" a="1"/>
  <c r="AC683" i="1" s="1"/>
  <c r="AA684" i="1"/>
  <c r="AB684" i="1"/>
  <c r="AC684" i="1" s="1" a="1"/>
  <c r="AC684" i="1" s="1"/>
  <c r="AA685" i="1"/>
  <c r="AB685" i="1"/>
  <c r="AC685" i="1" s="1" a="1"/>
  <c r="AC685" i="1" s="1"/>
  <c r="AA686" i="1"/>
  <c r="AB686" i="1" s="1"/>
  <c r="AC686" i="1" s="1" a="1"/>
  <c r="AC686" i="1" s="1"/>
  <c r="AA687" i="1"/>
  <c r="AB687" i="1"/>
  <c r="AC687" i="1" s="1" a="1"/>
  <c r="AC687" i="1" s="1"/>
  <c r="AA688" i="1"/>
  <c r="AB688" i="1" s="1"/>
  <c r="AC688" i="1" s="1" a="1"/>
  <c r="AC688" i="1" s="1"/>
  <c r="AA689" i="1"/>
  <c r="AB689" i="1" s="1"/>
  <c r="AC689" i="1" s="1" a="1"/>
  <c r="AC689" i="1" s="1"/>
  <c r="AA690" i="1"/>
  <c r="AB690" i="1" s="1"/>
  <c r="AC690" i="1" s="1" a="1"/>
  <c r="AC690" i="1" s="1"/>
  <c r="AA691" i="1"/>
  <c r="AB691" i="1" s="1"/>
  <c r="AC691" i="1" s="1" a="1"/>
  <c r="AC691" i="1" s="1"/>
  <c r="AA692" i="1"/>
  <c r="AB692" i="1"/>
  <c r="AC692" i="1" s="1" a="1"/>
  <c r="AC692" i="1" s="1"/>
  <c r="AA693" i="1"/>
  <c r="AB693" i="1" s="1"/>
  <c r="AC693" i="1" s="1" a="1"/>
  <c r="AC693" i="1" s="1"/>
  <c r="AA694" i="1"/>
  <c r="AB694" i="1"/>
  <c r="AC694" i="1" s="1" a="1"/>
  <c r="AC694" i="1" s="1"/>
  <c r="AA695" i="1"/>
  <c r="AB695" i="1"/>
  <c r="AC695" i="1" s="1" a="1"/>
  <c r="AC695" i="1" s="1"/>
  <c r="AA696" i="1"/>
  <c r="AB696" i="1" s="1"/>
  <c r="AC696" i="1" s="1" a="1"/>
  <c r="AC696" i="1" s="1"/>
  <c r="AA697" i="1"/>
  <c r="AB697" i="1" s="1"/>
  <c r="AC697" i="1" s="1" a="1"/>
  <c r="AC697" i="1" s="1"/>
  <c r="AA698" i="1"/>
  <c r="AB698" i="1" s="1"/>
  <c r="AC698" i="1" s="1" a="1"/>
  <c r="AC698" i="1" s="1"/>
  <c r="AA699" i="1"/>
  <c r="AB699" i="1" s="1"/>
  <c r="AC699" i="1" s="1" a="1"/>
  <c r="AC699" i="1" s="1"/>
  <c r="AA700" i="1"/>
  <c r="AB700" i="1" s="1"/>
  <c r="AC700" i="1" s="1" a="1"/>
  <c r="AC700" i="1" s="1"/>
  <c r="AA701" i="1"/>
  <c r="AB701" i="1"/>
  <c r="AC701" i="1" s="1" a="1"/>
  <c r="AC701" i="1" s="1"/>
  <c r="AA702" i="1"/>
  <c r="AB702" i="1" s="1"/>
  <c r="AC702" i="1" s="1" a="1"/>
  <c r="AC702" i="1" s="1"/>
  <c r="AA703" i="1"/>
  <c r="AB703" i="1" s="1"/>
  <c r="AC703" i="1" s="1" a="1"/>
  <c r="AC703" i="1" s="1"/>
  <c r="AA704" i="1"/>
  <c r="AB704" i="1" s="1"/>
  <c r="AC704" i="1" s="1" a="1"/>
  <c r="AC704" i="1" s="1"/>
  <c r="AA705" i="1"/>
  <c r="AB705" i="1"/>
  <c r="AC705" i="1" s="1" a="1"/>
  <c r="AC705" i="1" s="1"/>
  <c r="AA706" i="1"/>
  <c r="AB706" i="1" s="1"/>
  <c r="AC706" i="1" s="1" a="1"/>
  <c r="AC706" i="1" s="1"/>
  <c r="AA707" i="1"/>
  <c r="AB707" i="1" s="1"/>
  <c r="AC707" i="1" s="1" a="1"/>
  <c r="AC707" i="1" s="1"/>
  <c r="AA708" i="1"/>
  <c r="AB708" i="1" s="1"/>
  <c r="AC708" i="1" s="1" a="1"/>
  <c r="AC708" i="1" s="1"/>
  <c r="AA709" i="1"/>
  <c r="AB709" i="1" s="1"/>
  <c r="AC709" i="1" s="1" a="1"/>
  <c r="AC709" i="1" s="1"/>
  <c r="AA710" i="1"/>
  <c r="AB710" i="1" s="1"/>
  <c r="AC710" i="1" s="1" a="1"/>
  <c r="AC710" i="1" s="1"/>
  <c r="AA711" i="1"/>
  <c r="AB711" i="1"/>
  <c r="AC711" i="1" s="1" a="1"/>
  <c r="AC711" i="1" s="1"/>
  <c r="AA712" i="1"/>
  <c r="AB712" i="1"/>
  <c r="AC712" i="1" s="1" a="1"/>
  <c r="AC712" i="1" s="1"/>
  <c r="AA713" i="1"/>
  <c r="AB713" i="1" s="1"/>
  <c r="AC713" i="1" s="1" a="1"/>
  <c r="AC713" i="1" s="1"/>
  <c r="AA714" i="1"/>
  <c r="AB714" i="1" s="1"/>
  <c r="AC714" i="1" s="1" a="1"/>
  <c r="AC714" i="1" s="1"/>
  <c r="AA715" i="1"/>
  <c r="AB715" i="1" s="1"/>
  <c r="AC715" i="1" s="1" a="1"/>
  <c r="AC715" i="1" s="1"/>
  <c r="AA716" i="1"/>
  <c r="AB716" i="1" s="1"/>
  <c r="AC716" i="1" s="1" a="1"/>
  <c r="AC716" i="1" s="1"/>
  <c r="AA717" i="1"/>
  <c r="AB717" i="1" s="1"/>
  <c r="AC717" i="1" s="1" a="1"/>
  <c r="AC717" i="1" s="1"/>
  <c r="AA718" i="1"/>
  <c r="AB718" i="1" s="1"/>
  <c r="AC718" i="1" s="1" a="1"/>
  <c r="AC718" i="1" s="1"/>
  <c r="AA719" i="1"/>
  <c r="AB719" i="1" s="1"/>
  <c r="AC719" i="1" s="1" a="1"/>
  <c r="AC719" i="1" s="1"/>
  <c r="AA720" i="1"/>
  <c r="AB720" i="1" s="1"/>
  <c r="AC720" i="1" s="1" a="1"/>
  <c r="AC720" i="1" s="1"/>
  <c r="AA721" i="1"/>
  <c r="AB721" i="1"/>
  <c r="AC721" i="1" s="1" a="1"/>
  <c r="AC721" i="1" s="1"/>
  <c r="AA722" i="1"/>
  <c r="AB722" i="1"/>
  <c r="AC722" i="1" s="1" a="1"/>
  <c r="AC722" i="1" s="1"/>
  <c r="AA723" i="1"/>
  <c r="AB723" i="1" s="1"/>
  <c r="AC723" i="1" s="1" a="1"/>
  <c r="AC723" i="1" s="1"/>
  <c r="AA724" i="1"/>
  <c r="AB724" i="1"/>
  <c r="AC724" i="1" s="1" a="1"/>
  <c r="AC724" i="1" s="1"/>
  <c r="AA725" i="1"/>
  <c r="AB725" i="1" s="1"/>
  <c r="AC725" i="1" s="1" a="1"/>
  <c r="AC725" i="1" s="1"/>
  <c r="AA726" i="1"/>
  <c r="AB726" i="1" s="1"/>
  <c r="AC726" i="1" s="1" a="1"/>
  <c r="AC726" i="1" s="1"/>
  <c r="AA727" i="1"/>
  <c r="AB727" i="1" s="1"/>
  <c r="AC727" i="1" s="1" a="1"/>
  <c r="AC727" i="1" s="1"/>
  <c r="AA728" i="1"/>
  <c r="AB728" i="1" s="1"/>
  <c r="AC728" i="1" s="1" a="1"/>
  <c r="AC728" i="1" s="1"/>
  <c r="AA729" i="1"/>
  <c r="AB729" i="1" s="1"/>
  <c r="AC729" i="1" s="1" a="1"/>
  <c r="AC729" i="1" s="1"/>
  <c r="AA730" i="1"/>
  <c r="AB730" i="1" s="1"/>
  <c r="AC730" i="1" s="1" a="1"/>
  <c r="AC730" i="1" s="1"/>
  <c r="AA731" i="1"/>
  <c r="AB731" i="1" s="1"/>
  <c r="AC731" i="1" s="1" a="1"/>
  <c r="AC731" i="1" s="1"/>
  <c r="AA732" i="1"/>
  <c r="AB732" i="1" s="1"/>
  <c r="AC732" i="1" s="1" a="1"/>
  <c r="AC732" i="1" s="1"/>
  <c r="AA733" i="1"/>
  <c r="AB733" i="1" s="1"/>
  <c r="AC733" i="1" s="1" a="1"/>
  <c r="AC733" i="1" s="1"/>
  <c r="AA734" i="1"/>
  <c r="AB734" i="1"/>
  <c r="AC734" i="1" s="1" a="1"/>
  <c r="AC734" i="1" s="1"/>
  <c r="AA735" i="1"/>
  <c r="AB735" i="1"/>
  <c r="AC735" i="1" s="1" a="1"/>
  <c r="AC735" i="1" s="1"/>
  <c r="AA736" i="1"/>
  <c r="AB736" i="1" s="1"/>
  <c r="AC736" i="1" s="1" a="1"/>
  <c r="AC736" i="1" s="1"/>
  <c r="AA737" i="1"/>
  <c r="AB737" i="1" s="1"/>
  <c r="AC737" i="1" s="1" a="1"/>
  <c r="AC737" i="1" s="1"/>
  <c r="AA738" i="1"/>
  <c r="AB738" i="1" s="1"/>
  <c r="AC738" i="1" s="1" a="1"/>
  <c r="AC738" i="1" s="1"/>
  <c r="AA739" i="1"/>
  <c r="AB739" i="1" s="1"/>
  <c r="AC739" i="1" s="1" a="1"/>
  <c r="AC739" i="1" s="1"/>
  <c r="AA740" i="1"/>
  <c r="AB740" i="1"/>
  <c r="AC740" i="1" s="1" a="1"/>
  <c r="AC740" i="1" s="1"/>
  <c r="AA741" i="1"/>
  <c r="AB741" i="1"/>
  <c r="AC741" i="1" s="1" a="1"/>
  <c r="AC741" i="1" s="1"/>
  <c r="AA742" i="1"/>
  <c r="AB742" i="1" s="1"/>
  <c r="AC742" i="1" s="1" a="1"/>
  <c r="AC742" i="1" s="1"/>
  <c r="AA743" i="1"/>
  <c r="AB743" i="1"/>
  <c r="AC743" i="1" s="1" a="1"/>
  <c r="AC743" i="1" s="1"/>
  <c r="AA744" i="1"/>
  <c r="AB744" i="1" s="1"/>
  <c r="AC744" i="1" s="1" a="1"/>
  <c r="AC744" i="1" s="1"/>
  <c r="AA745" i="1"/>
  <c r="AB745" i="1" s="1"/>
  <c r="AC745" i="1" s="1" a="1"/>
  <c r="AC745" i="1" s="1"/>
  <c r="AA746" i="1"/>
  <c r="AB746" i="1" s="1"/>
  <c r="AC746" i="1" s="1" a="1"/>
  <c r="AC746" i="1" s="1"/>
  <c r="AA747" i="1"/>
  <c r="AB747" i="1" s="1"/>
  <c r="AC747" i="1" s="1" a="1"/>
  <c r="AC747" i="1" s="1"/>
  <c r="AA748" i="1"/>
  <c r="AB748" i="1" s="1"/>
  <c r="AC748" i="1" s="1" a="1"/>
  <c r="AC748" i="1" s="1"/>
  <c r="AA749" i="1"/>
  <c r="AB749" i="1"/>
  <c r="AC749" i="1" s="1" a="1"/>
  <c r="AC749" i="1" s="1"/>
  <c r="AA750" i="1"/>
  <c r="AB750" i="1"/>
  <c r="AC750" i="1" s="1" a="1"/>
  <c r="AC750" i="1" s="1"/>
  <c r="AA751" i="1"/>
  <c r="AB751" i="1" s="1"/>
  <c r="AC751" i="1" s="1" a="1"/>
  <c r="AC751" i="1" s="1"/>
  <c r="AA752" i="1"/>
  <c r="AB752" i="1" s="1"/>
  <c r="AC752" i="1" s="1" a="1"/>
  <c r="AC752" i="1" s="1"/>
  <c r="AA753" i="1"/>
  <c r="AB753" i="1" s="1"/>
  <c r="AC753" i="1" s="1" a="1"/>
  <c r="AC753" i="1" s="1"/>
  <c r="AA754" i="1"/>
  <c r="AB754" i="1" s="1"/>
  <c r="AC754" i="1" s="1" a="1"/>
  <c r="AC754" i="1" s="1"/>
  <c r="AA755" i="1"/>
  <c r="AB755" i="1" s="1"/>
  <c r="AC755" i="1" s="1" a="1"/>
  <c r="AC755" i="1" s="1"/>
  <c r="AA756" i="1"/>
  <c r="AB756" i="1" s="1"/>
  <c r="AC756" i="1" s="1" a="1"/>
  <c r="AC756" i="1" s="1"/>
  <c r="AA757" i="1"/>
  <c r="AB757" i="1" s="1"/>
  <c r="AC757" i="1" s="1" a="1"/>
  <c r="AC757" i="1" s="1"/>
  <c r="AA758" i="1"/>
  <c r="AB758" i="1" s="1"/>
  <c r="AC758" i="1" s="1" a="1"/>
  <c r="AC758" i="1" s="1"/>
  <c r="AA759" i="1"/>
  <c r="AB759" i="1" s="1"/>
  <c r="AC759" i="1" s="1" a="1"/>
  <c r="AC759" i="1" s="1"/>
  <c r="AA760" i="1"/>
  <c r="AB760" i="1" s="1"/>
  <c r="AC760" i="1" s="1" a="1"/>
  <c r="AC760" i="1" s="1"/>
  <c r="AA761" i="1"/>
  <c r="AB761" i="1" s="1"/>
  <c r="AC761" i="1" s="1" a="1"/>
  <c r="AC761" i="1" s="1"/>
  <c r="AA762" i="1"/>
  <c r="AB762" i="1" s="1"/>
  <c r="AC762" i="1" s="1" a="1"/>
  <c r="AC762" i="1" s="1"/>
  <c r="AA763" i="1"/>
  <c r="AB763" i="1"/>
  <c r="AC763" i="1" s="1" a="1"/>
  <c r="AC763" i="1" s="1"/>
  <c r="AA764" i="1"/>
  <c r="AB764" i="1" s="1"/>
  <c r="AC764" i="1" s="1" a="1"/>
  <c r="AC764" i="1" s="1"/>
  <c r="AA765" i="1"/>
  <c r="AB765" i="1"/>
  <c r="AC765" i="1" s="1" a="1"/>
  <c r="AC765" i="1" s="1"/>
  <c r="AA766" i="1"/>
  <c r="AB766" i="1" s="1"/>
  <c r="AC766" i="1" s="1" a="1"/>
  <c r="AC766" i="1" s="1"/>
  <c r="AA767" i="1"/>
  <c r="AB767" i="1"/>
  <c r="AC767" i="1" s="1" a="1"/>
  <c r="AC767" i="1" s="1"/>
  <c r="AA768" i="1"/>
  <c r="AB768" i="1" s="1"/>
  <c r="AC768" i="1" s="1" a="1"/>
  <c r="AC768" i="1" s="1"/>
  <c r="AA769" i="1"/>
  <c r="AB769" i="1" s="1"/>
  <c r="AC769" i="1" s="1" a="1"/>
  <c r="AC769" i="1" s="1"/>
  <c r="AA770" i="1"/>
  <c r="AB770" i="1" s="1"/>
  <c r="AC770" i="1" s="1" a="1"/>
  <c r="AC770" i="1" s="1"/>
  <c r="AA771" i="1"/>
  <c r="AB771" i="1"/>
  <c r="AC771" i="1" s="1" a="1"/>
  <c r="AC771" i="1" s="1"/>
  <c r="AA772" i="1"/>
  <c r="AB772" i="1" s="1"/>
  <c r="AC772" i="1" s="1" a="1"/>
  <c r="AC772" i="1" s="1"/>
  <c r="AA773" i="1"/>
  <c r="AB773" i="1" s="1"/>
  <c r="AC773" i="1" s="1" a="1"/>
  <c r="AC773" i="1" s="1"/>
  <c r="AA774" i="1"/>
  <c r="AB774" i="1" s="1"/>
  <c r="AC774" i="1" s="1" a="1"/>
  <c r="AC774" i="1" s="1"/>
  <c r="AA775" i="1"/>
  <c r="AB775" i="1" s="1"/>
  <c r="AC775" i="1" s="1" a="1"/>
  <c r="AC775" i="1" s="1"/>
  <c r="AA776" i="1"/>
  <c r="AB776" i="1" s="1"/>
  <c r="AC776" i="1" s="1" a="1"/>
  <c r="AC776" i="1" s="1"/>
  <c r="AA777" i="1"/>
  <c r="AB777" i="1"/>
  <c r="AC777" i="1" s="1" a="1"/>
  <c r="AC777" i="1" s="1"/>
  <c r="AA778" i="1"/>
  <c r="AB778" i="1" s="1"/>
  <c r="AC778" i="1" s="1" a="1"/>
  <c r="AC778" i="1" s="1"/>
  <c r="AA779" i="1"/>
  <c r="AB779" i="1"/>
  <c r="AC779" i="1" s="1" a="1"/>
  <c r="AC779" i="1" s="1"/>
  <c r="AA780" i="1"/>
  <c r="AB780" i="1" s="1"/>
  <c r="AC780" i="1" s="1" a="1"/>
  <c r="AC780" i="1" s="1"/>
  <c r="AA781" i="1"/>
  <c r="AB781" i="1" s="1"/>
  <c r="AC781" i="1" s="1" a="1"/>
  <c r="AC781" i="1" s="1"/>
  <c r="AA782" i="1"/>
  <c r="AB782" i="1" s="1"/>
  <c r="AC782" i="1" s="1" a="1"/>
  <c r="AC782" i="1" s="1"/>
  <c r="AA783" i="1"/>
  <c r="AB783" i="1" s="1"/>
  <c r="AC783" i="1" s="1" a="1"/>
  <c r="AC783" i="1" s="1"/>
  <c r="AA784" i="1"/>
  <c r="AB784" i="1" s="1"/>
  <c r="AC784" i="1" s="1" a="1"/>
  <c r="AC784" i="1" s="1"/>
  <c r="AA785" i="1"/>
  <c r="AB785" i="1"/>
  <c r="AC785" i="1" s="1" a="1"/>
  <c r="AC785" i="1" s="1"/>
  <c r="AA786" i="1"/>
  <c r="AB786" i="1" s="1"/>
  <c r="AC786" i="1" s="1" a="1"/>
  <c r="AC786" i="1" s="1"/>
  <c r="AA787" i="1"/>
  <c r="AB787" i="1"/>
  <c r="AC787" i="1" s="1" a="1"/>
  <c r="AC787" i="1" s="1"/>
  <c r="AA788" i="1"/>
  <c r="AB788" i="1" s="1"/>
  <c r="AC788" i="1" s="1" a="1"/>
  <c r="AC788" i="1" s="1"/>
  <c r="AA789" i="1"/>
  <c r="AB789" i="1" s="1"/>
  <c r="AC789" i="1" s="1" a="1"/>
  <c r="AC789" i="1" s="1"/>
  <c r="AA790" i="1"/>
  <c r="AB790" i="1" s="1"/>
  <c r="AC790" i="1" s="1" a="1"/>
  <c r="AC790" i="1" s="1"/>
  <c r="AA791" i="1"/>
  <c r="AB791" i="1"/>
  <c r="AC791" i="1" s="1" a="1"/>
  <c r="AC791" i="1" s="1"/>
  <c r="AA792" i="1"/>
  <c r="AB792" i="1" s="1"/>
  <c r="AC792" i="1" s="1" a="1"/>
  <c r="AC792" i="1" s="1"/>
  <c r="AA793" i="1"/>
  <c r="AB793" i="1"/>
  <c r="AC793" i="1" s="1" a="1"/>
  <c r="AC793" i="1" s="1"/>
  <c r="AA794" i="1"/>
  <c r="AB794" i="1" s="1"/>
  <c r="AC794" i="1" s="1" a="1"/>
  <c r="AC794" i="1" s="1"/>
  <c r="AA795" i="1"/>
  <c r="AB795" i="1"/>
  <c r="AC795" i="1" s="1" a="1"/>
  <c r="AC795" i="1" s="1"/>
  <c r="AA796" i="1"/>
  <c r="AB796" i="1" s="1"/>
  <c r="AC796" i="1" s="1" a="1"/>
  <c r="AC796" i="1" s="1"/>
  <c r="AA797" i="1"/>
  <c r="AB797" i="1" s="1"/>
  <c r="AC797" i="1" s="1" a="1"/>
  <c r="AC797" i="1" s="1"/>
  <c r="AA798" i="1"/>
  <c r="AB798" i="1" s="1"/>
  <c r="AC798" i="1" s="1" a="1"/>
  <c r="AC798" i="1" s="1"/>
  <c r="AA799" i="1"/>
  <c r="AB799" i="1"/>
  <c r="AC799" i="1" s="1" a="1"/>
  <c r="AC799" i="1" s="1"/>
  <c r="AA800" i="1"/>
  <c r="AB800" i="1" s="1"/>
  <c r="AC800" i="1" s="1" a="1"/>
  <c r="AC800" i="1" s="1"/>
  <c r="AA801" i="1"/>
  <c r="AB801" i="1" s="1"/>
  <c r="AC801" i="1" s="1" a="1"/>
  <c r="AC801" i="1" s="1"/>
  <c r="AA802" i="1"/>
  <c r="AB802" i="1" s="1"/>
  <c r="AC802" i="1" s="1" a="1"/>
  <c r="AC802" i="1" s="1"/>
  <c r="AA803" i="1"/>
  <c r="AB803" i="1" s="1"/>
  <c r="AC803" i="1" s="1" a="1"/>
  <c r="AC803" i="1" s="1"/>
  <c r="AA804" i="1"/>
  <c r="AB804" i="1" s="1"/>
  <c r="AC804" i="1" s="1" a="1"/>
  <c r="AC804" i="1" s="1"/>
  <c r="AA805" i="1"/>
  <c r="AB805" i="1" s="1"/>
  <c r="AC805" i="1" s="1" a="1"/>
  <c r="AC805" i="1" s="1"/>
  <c r="AA806" i="1"/>
  <c r="AB806" i="1" s="1"/>
  <c r="AC806" i="1" s="1" a="1"/>
  <c r="AC806" i="1" s="1"/>
  <c r="AA807" i="1"/>
  <c r="AB807" i="1" s="1"/>
  <c r="AC807" i="1" s="1" a="1"/>
  <c r="AC807" i="1" s="1"/>
  <c r="AA808" i="1"/>
  <c r="AB808" i="1" s="1"/>
  <c r="AC808" i="1" s="1" a="1"/>
  <c r="AC808" i="1" s="1"/>
  <c r="AA809" i="1"/>
  <c r="AB809" i="1" s="1"/>
  <c r="AC809" i="1" s="1" a="1"/>
  <c r="AC809" i="1" s="1"/>
  <c r="AA810" i="1"/>
  <c r="AB810" i="1" s="1"/>
  <c r="AC810" i="1" s="1" a="1"/>
  <c r="AC810" i="1" s="1"/>
  <c r="AA811" i="1"/>
  <c r="AB811" i="1"/>
  <c r="AC811" i="1" s="1" a="1"/>
  <c r="AC811" i="1" s="1"/>
  <c r="AA812" i="1"/>
  <c r="AB812" i="1" s="1"/>
  <c r="AC812" i="1" s="1" a="1"/>
  <c r="AC812" i="1" s="1"/>
  <c r="AA813" i="1"/>
  <c r="AB813" i="1"/>
  <c r="AC813" i="1" s="1" a="1"/>
  <c r="AC813" i="1" s="1"/>
  <c r="AA814" i="1"/>
  <c r="AB814" i="1" s="1"/>
  <c r="AC814" i="1" s="1" a="1"/>
  <c r="AC814" i="1" s="1"/>
  <c r="AA815" i="1"/>
  <c r="AB815" i="1"/>
  <c r="AC815" i="1" s="1" a="1"/>
  <c r="AC815" i="1" s="1"/>
  <c r="AA816" i="1"/>
  <c r="AB816" i="1" s="1"/>
  <c r="AC816" i="1" s="1" a="1"/>
  <c r="AC816" i="1" s="1"/>
  <c r="AA817" i="1"/>
  <c r="AB817" i="1"/>
  <c r="AC817" i="1" s="1" a="1"/>
  <c r="AC817" i="1" s="1"/>
  <c r="AA818" i="1"/>
  <c r="AB818" i="1" s="1"/>
  <c r="AC818" i="1" s="1" a="1"/>
  <c r="AC818" i="1" s="1"/>
  <c r="AA819" i="1"/>
  <c r="AB819" i="1" s="1"/>
  <c r="AC819" i="1" s="1" a="1"/>
  <c r="AC819" i="1" s="1"/>
  <c r="AA820" i="1"/>
  <c r="AB820" i="1" s="1"/>
  <c r="AC820" i="1" s="1" a="1"/>
  <c r="AC820" i="1" s="1"/>
  <c r="AA821" i="1"/>
  <c r="AB821" i="1" s="1"/>
  <c r="AC821" i="1" s="1" a="1"/>
  <c r="AC821" i="1" s="1"/>
  <c r="AA822" i="1"/>
  <c r="AB822" i="1" s="1"/>
  <c r="AC822" i="1" s="1" a="1"/>
  <c r="AC822" i="1" s="1"/>
  <c r="AA823" i="1"/>
  <c r="AB823" i="1"/>
  <c r="AC823" i="1" s="1" a="1"/>
  <c r="AC823" i="1" s="1"/>
  <c r="AA824" i="1"/>
  <c r="AB824" i="1" s="1"/>
  <c r="AC824" i="1" s="1" a="1"/>
  <c r="AC824" i="1" s="1"/>
  <c r="AA825" i="1"/>
  <c r="AB825" i="1" s="1"/>
  <c r="AC825" i="1" s="1" a="1"/>
  <c r="AC825" i="1" s="1"/>
  <c r="AA826" i="1"/>
  <c r="AB826" i="1" s="1"/>
  <c r="AC826" i="1" s="1" a="1"/>
  <c r="AC826" i="1" s="1"/>
  <c r="AA827" i="1"/>
  <c r="AB827" i="1"/>
  <c r="AC827" i="1" s="1" a="1"/>
  <c r="AC827" i="1" s="1"/>
  <c r="AA828" i="1"/>
  <c r="AB828" i="1" s="1"/>
  <c r="AC828" i="1" s="1" a="1"/>
  <c r="AC828" i="1" s="1"/>
  <c r="AA829" i="1"/>
  <c r="AB829" i="1" s="1"/>
  <c r="AC829" i="1" s="1" a="1"/>
  <c r="AC829" i="1" s="1"/>
  <c r="AA830" i="1"/>
  <c r="AB830" i="1" s="1"/>
  <c r="AC830" i="1" s="1" a="1"/>
  <c r="AC830" i="1" s="1"/>
  <c r="AA831" i="1"/>
  <c r="AB831" i="1" s="1"/>
  <c r="AC831" i="1" s="1" a="1"/>
  <c r="AC831" i="1" s="1"/>
  <c r="AA832" i="1"/>
  <c r="AB832" i="1" s="1"/>
  <c r="AC832" i="1" s="1" a="1"/>
  <c r="AC832" i="1" s="1"/>
  <c r="AA833" i="1"/>
  <c r="AB833" i="1" s="1"/>
  <c r="AC833" i="1" s="1" a="1"/>
  <c r="AC833" i="1" s="1"/>
  <c r="AA834" i="1"/>
  <c r="AB834" i="1" s="1"/>
  <c r="AC834" i="1" s="1" a="1"/>
  <c r="AC834" i="1" s="1"/>
  <c r="AA835" i="1"/>
  <c r="AB835" i="1"/>
  <c r="AC835" i="1" s="1" a="1"/>
  <c r="AC835" i="1" s="1"/>
  <c r="AA836" i="1"/>
  <c r="AB836" i="1" s="1"/>
  <c r="AC836" i="1" s="1" a="1"/>
  <c r="AC836" i="1" s="1"/>
  <c r="AA837" i="1"/>
  <c r="AB837" i="1"/>
  <c r="AC837" i="1" s="1" a="1"/>
  <c r="AC837" i="1" s="1"/>
  <c r="AA838" i="1"/>
  <c r="AB838" i="1" s="1"/>
  <c r="AC838" i="1" s="1" a="1"/>
  <c r="AC838" i="1" s="1"/>
  <c r="AA839" i="1"/>
  <c r="AB839" i="1"/>
  <c r="AC839" i="1" s="1" a="1"/>
  <c r="AC839" i="1" s="1"/>
  <c r="AA840" i="1"/>
  <c r="AB840" i="1" s="1"/>
  <c r="AC840" i="1" s="1" a="1"/>
  <c r="AC840" i="1" s="1"/>
  <c r="AA841" i="1"/>
  <c r="AB841" i="1" s="1"/>
  <c r="AC841" i="1" s="1" a="1"/>
  <c r="AC841" i="1" s="1"/>
  <c r="AA842" i="1"/>
  <c r="AB842" i="1" s="1"/>
  <c r="AC842" i="1" s="1" a="1"/>
  <c r="AC842" i="1" s="1"/>
  <c r="AA843" i="1"/>
  <c r="AB843" i="1"/>
  <c r="AC843" i="1" s="1" a="1"/>
  <c r="AC843" i="1" s="1"/>
  <c r="AA844" i="1"/>
  <c r="AB844" i="1" s="1"/>
  <c r="AC844" i="1" s="1" a="1"/>
  <c r="AC844" i="1" s="1"/>
  <c r="AA845" i="1"/>
  <c r="AB845" i="1" s="1"/>
  <c r="AC845" i="1" s="1" a="1"/>
  <c r="AC845" i="1" s="1"/>
  <c r="AA846" i="1"/>
  <c r="AB846" i="1" s="1"/>
  <c r="AC846" i="1" s="1" a="1"/>
  <c r="AC846" i="1" s="1"/>
  <c r="AA847" i="1"/>
  <c r="AB847" i="1" s="1"/>
  <c r="AC847" i="1" s="1" a="1"/>
  <c r="AC847" i="1" s="1"/>
  <c r="AA848" i="1"/>
  <c r="AB848" i="1" s="1"/>
  <c r="AC848" i="1" s="1" a="1"/>
  <c r="AC848" i="1" s="1"/>
  <c r="AA849" i="1"/>
  <c r="AB849" i="1" s="1"/>
  <c r="AC849" i="1" s="1" a="1"/>
  <c r="AC849" i="1" s="1"/>
  <c r="AA850" i="1"/>
  <c r="AB850" i="1" s="1"/>
  <c r="AC850" i="1" s="1" a="1"/>
  <c r="AC850" i="1" s="1"/>
  <c r="AA851" i="1"/>
  <c r="AB851" i="1"/>
  <c r="AC851" i="1" s="1" a="1"/>
  <c r="AC851" i="1" s="1"/>
  <c r="AA852" i="1"/>
  <c r="AB852" i="1" s="1"/>
  <c r="AC852" i="1" s="1" a="1"/>
  <c r="AC852" i="1" s="1"/>
  <c r="AA853" i="1"/>
  <c r="AB853" i="1"/>
  <c r="AC853" i="1" s="1" a="1"/>
  <c r="AC853" i="1" s="1"/>
  <c r="AA854" i="1"/>
  <c r="AB854" i="1" s="1"/>
  <c r="AC854" i="1" s="1" a="1"/>
  <c r="AC854" i="1" s="1"/>
  <c r="AA855" i="1"/>
  <c r="AB855" i="1"/>
  <c r="AC855" i="1" s="1" a="1"/>
  <c r="AC855" i="1" s="1"/>
  <c r="AA856" i="1"/>
  <c r="AB856" i="1" s="1"/>
  <c r="AC856" i="1" s="1" a="1"/>
  <c r="AC856" i="1" s="1"/>
  <c r="AA857" i="1"/>
  <c r="AB857" i="1" s="1"/>
  <c r="AC857" i="1" s="1" a="1"/>
  <c r="AC857" i="1" s="1"/>
  <c r="AA858" i="1"/>
  <c r="AB858" i="1" s="1"/>
  <c r="AC858" i="1" s="1" a="1"/>
  <c r="AC858" i="1" s="1"/>
  <c r="AA859" i="1"/>
  <c r="AB859" i="1"/>
  <c r="AC859" i="1" s="1" a="1"/>
  <c r="AC859" i="1" s="1"/>
  <c r="AA860" i="1"/>
  <c r="AB860" i="1" s="1"/>
  <c r="AC860" i="1" s="1" a="1"/>
  <c r="AC860" i="1" s="1"/>
  <c r="AA861" i="1"/>
  <c r="AB861" i="1" s="1"/>
  <c r="AC861" i="1" s="1" a="1"/>
  <c r="AC861" i="1" s="1"/>
  <c r="AA862" i="1"/>
  <c r="AB862" i="1" s="1"/>
  <c r="AC862" i="1" s="1" a="1"/>
  <c r="AC862" i="1" s="1"/>
  <c r="AA863" i="1"/>
  <c r="AB863" i="1" s="1"/>
  <c r="AC863" i="1" s="1" a="1"/>
  <c r="AC863" i="1" s="1"/>
  <c r="AA864" i="1"/>
  <c r="AB864" i="1" s="1"/>
  <c r="AC864" i="1" s="1" a="1"/>
  <c r="AC864" i="1" s="1"/>
  <c r="AA865" i="1"/>
  <c r="AB865" i="1" s="1"/>
  <c r="AC865" i="1" s="1" a="1"/>
  <c r="AC865" i="1" s="1"/>
  <c r="AA866" i="1"/>
  <c r="AB866" i="1" s="1"/>
  <c r="AC866" i="1" s="1" a="1"/>
  <c r="AC866" i="1" s="1"/>
  <c r="AA867" i="1"/>
  <c r="AB867" i="1"/>
  <c r="AC867" i="1" s="1" a="1"/>
  <c r="AC867" i="1" s="1"/>
  <c r="AA868" i="1"/>
  <c r="AB868" i="1" s="1"/>
  <c r="AC868" i="1" s="1" a="1"/>
  <c r="AC868" i="1" s="1"/>
  <c r="AA869" i="1"/>
  <c r="AB869" i="1"/>
  <c r="AC869" i="1" s="1" a="1"/>
  <c r="AC869" i="1" s="1"/>
  <c r="AA870" i="1"/>
  <c r="AB870" i="1" s="1"/>
  <c r="AC870" i="1" s="1" a="1"/>
  <c r="AC870" i="1" s="1"/>
  <c r="AA871" i="1"/>
  <c r="AB871" i="1"/>
  <c r="AC871" i="1" s="1" a="1"/>
  <c r="AC871" i="1" s="1"/>
  <c r="AA872" i="1"/>
  <c r="AB872" i="1" s="1"/>
  <c r="AC872" i="1" s="1" a="1"/>
  <c r="AC872" i="1" s="1"/>
  <c r="AA873" i="1"/>
  <c r="AB873" i="1" s="1"/>
  <c r="AC873" i="1" s="1" a="1"/>
  <c r="AC873" i="1" s="1"/>
  <c r="AA874" i="1"/>
  <c r="AB874" i="1" s="1"/>
  <c r="AC874" i="1" s="1" a="1"/>
  <c r="AC874" i="1" s="1"/>
  <c r="AA875" i="1"/>
  <c r="AB875" i="1"/>
  <c r="AC875" i="1" s="1" a="1"/>
  <c r="AC875" i="1" s="1"/>
  <c r="AA876" i="1"/>
  <c r="AB876" i="1" s="1"/>
  <c r="AC876" i="1" s="1" a="1"/>
  <c r="AC876" i="1" s="1"/>
  <c r="AA877" i="1"/>
  <c r="AB877" i="1" s="1"/>
  <c r="AC877" i="1" s="1" a="1"/>
  <c r="AC877" i="1" s="1"/>
  <c r="AA878" i="1"/>
  <c r="AB878" i="1" s="1"/>
  <c r="AC878" i="1" s="1" a="1"/>
  <c r="AC878" i="1" s="1"/>
  <c r="AA879" i="1"/>
  <c r="AB879" i="1" s="1"/>
  <c r="AC879" i="1" s="1" a="1"/>
  <c r="AC879" i="1" s="1"/>
  <c r="AA880" i="1"/>
  <c r="AB880" i="1" s="1"/>
  <c r="AC880" i="1" s="1" a="1"/>
  <c r="AC880" i="1" s="1"/>
  <c r="AA881" i="1"/>
  <c r="AB881" i="1" s="1"/>
  <c r="AC881" i="1" s="1" a="1"/>
  <c r="AC881" i="1" s="1"/>
  <c r="AA882" i="1"/>
  <c r="AB882" i="1" s="1"/>
  <c r="AC882" i="1" s="1" a="1"/>
  <c r="AC882" i="1" s="1"/>
  <c r="AA883" i="1"/>
  <c r="AB883" i="1"/>
  <c r="AC883" i="1" s="1" a="1"/>
  <c r="AC883" i="1" s="1"/>
  <c r="AA884" i="1"/>
  <c r="AB884" i="1" s="1"/>
  <c r="AC884" i="1" s="1" a="1"/>
  <c r="AC884" i="1" s="1"/>
  <c r="AA885" i="1"/>
  <c r="AB885" i="1"/>
  <c r="AC885" i="1" s="1" a="1"/>
  <c r="AC885" i="1" s="1"/>
  <c r="AA886" i="1"/>
  <c r="AB886" i="1" s="1"/>
  <c r="AC886" i="1" s="1" a="1"/>
  <c r="AC886" i="1" s="1"/>
  <c r="AA887" i="1"/>
  <c r="AB887" i="1"/>
  <c r="AC887" i="1" s="1" a="1"/>
  <c r="AC887" i="1" s="1"/>
  <c r="AA888" i="1"/>
  <c r="AB888" i="1" s="1"/>
  <c r="AC888" i="1" s="1" a="1"/>
  <c r="AC888" i="1" s="1"/>
  <c r="AA889" i="1"/>
  <c r="AB889" i="1" s="1"/>
  <c r="AC889" i="1" s="1" a="1"/>
  <c r="AC889" i="1" s="1"/>
  <c r="AA890" i="1"/>
  <c r="AB890" i="1" s="1"/>
  <c r="AC890" i="1" s="1" a="1"/>
  <c r="AC890" i="1" s="1"/>
  <c r="AA891" i="1"/>
  <c r="AB891" i="1"/>
  <c r="AC891" i="1" s="1" a="1"/>
  <c r="AC891" i="1" s="1"/>
  <c r="AA892" i="1"/>
  <c r="AB892" i="1" s="1"/>
  <c r="AC892" i="1" s="1" a="1"/>
  <c r="AC892" i="1" s="1"/>
  <c r="AA893" i="1"/>
  <c r="AB893" i="1" s="1"/>
  <c r="AC893" i="1" s="1" a="1"/>
  <c r="AC893" i="1" s="1"/>
  <c r="AA894" i="1"/>
  <c r="AB894" i="1" s="1"/>
  <c r="AC894" i="1" s="1" a="1"/>
  <c r="AC894" i="1" s="1"/>
  <c r="AA895" i="1"/>
  <c r="AB895" i="1" s="1"/>
  <c r="AC895" i="1" s="1" a="1"/>
  <c r="AC895" i="1" s="1"/>
  <c r="AA896" i="1"/>
  <c r="AB896" i="1" s="1"/>
  <c r="AC896" i="1" s="1" a="1"/>
  <c r="AC896" i="1" s="1"/>
  <c r="AA897" i="1"/>
  <c r="AB897" i="1"/>
  <c r="AC897" i="1" s="1" a="1"/>
  <c r="AC897" i="1" s="1"/>
  <c r="AA898" i="1"/>
  <c r="AB898" i="1" s="1"/>
  <c r="AC898" i="1" s="1" a="1"/>
  <c r="AC898" i="1" s="1"/>
  <c r="AA899" i="1"/>
  <c r="AB899" i="1" s="1"/>
  <c r="AC899" i="1" s="1" a="1"/>
  <c r="AC899" i="1" s="1"/>
  <c r="AA900" i="1"/>
  <c r="AB900" i="1" s="1"/>
  <c r="AC900" i="1" s="1" a="1"/>
  <c r="AC900" i="1" s="1"/>
  <c r="AA901" i="1"/>
  <c r="AB901" i="1" s="1"/>
  <c r="AC901" i="1" s="1" a="1"/>
  <c r="AC901" i="1" s="1"/>
  <c r="AA902" i="1"/>
  <c r="AB902" i="1"/>
  <c r="AC902" i="1" s="1" a="1"/>
  <c r="AC902" i="1" s="1"/>
  <c r="AA903" i="1"/>
  <c r="AB903" i="1" s="1"/>
  <c r="AC903" i="1" s="1" a="1"/>
  <c r="AC903" i="1" s="1"/>
  <c r="AA904" i="1"/>
  <c r="AB904" i="1" s="1"/>
  <c r="AC904" i="1" s="1" a="1"/>
  <c r="AC904" i="1" s="1"/>
  <c r="AA905" i="1"/>
  <c r="AB905" i="1" s="1"/>
  <c r="AC905" i="1" s="1" a="1"/>
  <c r="AC905" i="1" s="1"/>
  <c r="AA906" i="1"/>
  <c r="AB906" i="1"/>
  <c r="AC906" i="1" s="1" a="1"/>
  <c r="AC906" i="1" s="1"/>
  <c r="AA907" i="1"/>
  <c r="AB907" i="1" s="1"/>
  <c r="AC907" i="1" s="1" a="1"/>
  <c r="AC907" i="1" s="1"/>
  <c r="AA908" i="1"/>
  <c r="AB908" i="1" s="1"/>
  <c r="AC908" i="1" s="1" a="1"/>
  <c r="AC908" i="1" s="1"/>
  <c r="AA909" i="1"/>
  <c r="AB909" i="1" s="1"/>
  <c r="AC909" i="1" s="1" a="1"/>
  <c r="AC909" i="1" s="1"/>
  <c r="AA910" i="1"/>
  <c r="AB910" i="1"/>
  <c r="AC910" i="1" s="1" a="1"/>
  <c r="AC910" i="1" s="1"/>
  <c r="AA911" i="1"/>
  <c r="AB911" i="1" s="1"/>
  <c r="AC911" i="1" s="1" a="1"/>
  <c r="AC911" i="1" s="1"/>
  <c r="AA912" i="1"/>
  <c r="AB912" i="1" s="1"/>
  <c r="AC912" i="1" s="1" a="1"/>
  <c r="AC912" i="1" s="1"/>
  <c r="AA913" i="1"/>
  <c r="AB913" i="1" s="1"/>
  <c r="AC913" i="1" s="1" a="1"/>
  <c r="AC913" i="1" s="1"/>
  <c r="AA914" i="1"/>
  <c r="AB914" i="1"/>
  <c r="AC914" i="1" s="1" a="1"/>
  <c r="AC914" i="1" s="1"/>
  <c r="AA915" i="1"/>
  <c r="AB915" i="1" s="1"/>
  <c r="AC915" i="1" s="1" a="1"/>
  <c r="AC915" i="1" s="1"/>
  <c r="AA916" i="1"/>
  <c r="AB916" i="1" s="1"/>
  <c r="AC916" i="1" s="1" a="1"/>
  <c r="AC916" i="1" s="1"/>
  <c r="AA917" i="1"/>
  <c r="AB917" i="1" s="1"/>
  <c r="AC917" i="1" s="1" a="1"/>
  <c r="AC917" i="1" s="1"/>
  <c r="AA918" i="1"/>
  <c r="AB918" i="1"/>
  <c r="AC918" i="1" s="1" a="1"/>
  <c r="AC918" i="1" s="1"/>
  <c r="AA919" i="1"/>
  <c r="AB919" i="1" s="1"/>
  <c r="AC919" i="1" s="1" a="1"/>
  <c r="AC919" i="1" s="1"/>
  <c r="AA920" i="1"/>
  <c r="AB920" i="1" s="1"/>
  <c r="AC920" i="1" s="1" a="1"/>
  <c r="AC920" i="1" s="1"/>
  <c r="AA921" i="1"/>
  <c r="AB921" i="1" s="1"/>
  <c r="AC921" i="1" s="1" a="1"/>
  <c r="AC921" i="1" s="1"/>
  <c r="AA922" i="1"/>
  <c r="AB922" i="1"/>
  <c r="AC922" i="1" s="1" a="1"/>
  <c r="AC922" i="1" s="1"/>
  <c r="AA923" i="1"/>
  <c r="AB923" i="1" s="1"/>
  <c r="AC923" i="1" s="1" a="1"/>
  <c r="AC923" i="1" s="1"/>
  <c r="AA924" i="1"/>
  <c r="AB924" i="1" s="1"/>
  <c r="AC924" i="1" s="1" a="1"/>
  <c r="AC924" i="1" s="1"/>
  <c r="AA925" i="1"/>
  <c r="AB925" i="1" s="1"/>
  <c r="AC925" i="1" s="1" a="1"/>
  <c r="AC925" i="1" s="1"/>
  <c r="AA926" i="1"/>
  <c r="AB926" i="1"/>
  <c r="AC926" i="1" s="1" a="1"/>
  <c r="AC926" i="1" s="1"/>
  <c r="AA927" i="1"/>
  <c r="AB927" i="1" s="1"/>
  <c r="AC927" i="1" s="1" a="1"/>
  <c r="AC927" i="1" s="1"/>
  <c r="AA928" i="1"/>
  <c r="AB928" i="1" s="1"/>
  <c r="AC928" i="1" s="1" a="1"/>
  <c r="AC928" i="1" s="1"/>
  <c r="AA929" i="1"/>
  <c r="AB929" i="1" s="1"/>
  <c r="AC929" i="1" s="1" a="1"/>
  <c r="AC929" i="1" s="1"/>
  <c r="AA930" i="1"/>
  <c r="AB930" i="1"/>
  <c r="AC930" i="1" s="1" a="1"/>
  <c r="AC930" i="1" s="1"/>
  <c r="AA931" i="1"/>
  <c r="AB931" i="1" s="1"/>
  <c r="AC931" i="1" s="1" a="1"/>
  <c r="AC931" i="1" s="1"/>
  <c r="AA932" i="1"/>
  <c r="AB932" i="1" s="1"/>
  <c r="AC932" i="1" s="1" a="1"/>
  <c r="AC932" i="1" s="1"/>
  <c r="AA933" i="1"/>
  <c r="AB933" i="1" s="1"/>
  <c r="AC933" i="1" s="1" a="1"/>
  <c r="AC933" i="1" s="1"/>
  <c r="AA934" i="1"/>
  <c r="AB934" i="1"/>
  <c r="AC934" i="1" s="1" a="1"/>
  <c r="AC934" i="1" s="1"/>
  <c r="AA935" i="1"/>
  <c r="AB935" i="1" s="1"/>
  <c r="AC935" i="1" s="1" a="1"/>
  <c r="AC935" i="1" s="1"/>
  <c r="AA936" i="1"/>
  <c r="AB936" i="1" s="1"/>
  <c r="AC936" i="1" s="1" a="1"/>
  <c r="AC936" i="1" s="1"/>
  <c r="AA937" i="1"/>
  <c r="AB937" i="1" s="1"/>
  <c r="AC937" i="1" s="1" a="1"/>
  <c r="AC937" i="1" s="1"/>
  <c r="AA938" i="1"/>
  <c r="AB938" i="1"/>
  <c r="AC938" i="1" s="1" a="1"/>
  <c r="AC938" i="1" s="1"/>
  <c r="AA939" i="1"/>
  <c r="AB939" i="1" s="1"/>
  <c r="AC939" i="1" s="1" a="1"/>
  <c r="AC939" i="1" s="1"/>
  <c r="AA940" i="1"/>
  <c r="AB940" i="1" s="1"/>
  <c r="AC940" i="1" s="1" a="1"/>
  <c r="AC940" i="1" s="1"/>
  <c r="AA941" i="1"/>
  <c r="AB941" i="1" s="1"/>
  <c r="AC941" i="1" s="1" a="1"/>
  <c r="AC941" i="1" s="1"/>
  <c r="AA942" i="1"/>
  <c r="AB942" i="1"/>
  <c r="AC942" i="1" s="1" a="1"/>
  <c r="AC942" i="1" s="1"/>
  <c r="AA943" i="1"/>
  <c r="AB943" i="1" s="1"/>
  <c r="AC943" i="1" s="1" a="1"/>
  <c r="AC943" i="1" s="1"/>
  <c r="AA944" i="1"/>
  <c r="AB944" i="1" s="1"/>
  <c r="AC944" i="1" s="1" a="1"/>
  <c r="AC944" i="1" s="1"/>
  <c r="AA945" i="1"/>
  <c r="AB945" i="1" s="1"/>
  <c r="AC945" i="1" s="1" a="1"/>
  <c r="AC945" i="1" s="1"/>
  <c r="AA946" i="1"/>
  <c r="AB946" i="1"/>
  <c r="AC946" i="1" s="1" a="1"/>
  <c r="AC946" i="1" s="1"/>
  <c r="AA947" i="1"/>
  <c r="AB947" i="1" s="1"/>
  <c r="AC947" i="1" s="1" a="1"/>
  <c r="AC947" i="1" s="1"/>
  <c r="AA948" i="1"/>
  <c r="AB948" i="1"/>
  <c r="AC948" i="1" s="1" a="1"/>
  <c r="AC948" i="1" s="1"/>
  <c r="AA949" i="1"/>
  <c r="AB949" i="1" s="1"/>
  <c r="AC949" i="1" s="1" a="1"/>
  <c r="AC949" i="1" s="1"/>
  <c r="AA950" i="1"/>
  <c r="AB950" i="1" s="1"/>
  <c r="AC950" i="1" s="1" a="1"/>
  <c r="AC950" i="1" s="1"/>
  <c r="AA951" i="1"/>
  <c r="AB951" i="1"/>
  <c r="AC951" i="1" s="1" a="1"/>
  <c r="AC951" i="1" s="1"/>
  <c r="AA952" i="1"/>
  <c r="AB952" i="1" s="1"/>
  <c r="AC952" i="1" s="1" a="1"/>
  <c r="AC952" i="1" s="1"/>
  <c r="AA953" i="1"/>
  <c r="AB953" i="1" s="1"/>
  <c r="AC953" i="1" s="1" a="1"/>
  <c r="AC953" i="1" s="1"/>
  <c r="AA954" i="1"/>
  <c r="AB954" i="1" s="1"/>
  <c r="AC954" i="1" s="1" a="1"/>
  <c r="AC954" i="1" s="1"/>
  <c r="AA955" i="1"/>
  <c r="AB955" i="1" s="1"/>
  <c r="AC955" i="1" s="1" a="1"/>
  <c r="AC955" i="1" s="1"/>
  <c r="AA956" i="1"/>
  <c r="AB956" i="1" s="1"/>
  <c r="AC956" i="1" s="1" a="1"/>
  <c r="AC956" i="1" s="1"/>
  <c r="AA957" i="1"/>
  <c r="AB957" i="1" s="1"/>
  <c r="AC957" i="1" s="1" a="1"/>
  <c r="AC957" i="1" s="1"/>
  <c r="AA958" i="1"/>
  <c r="AB958" i="1" s="1"/>
  <c r="AC958" i="1" s="1" a="1"/>
  <c r="AC958" i="1" s="1"/>
  <c r="AA959" i="1"/>
  <c r="AB959" i="1" s="1"/>
  <c r="AC959" i="1" s="1" a="1"/>
  <c r="AC959" i="1" s="1"/>
  <c r="AA960" i="1"/>
  <c r="AB960" i="1" s="1"/>
  <c r="AC960" i="1" s="1" a="1"/>
  <c r="AC960" i="1" s="1"/>
  <c r="AA961" i="1"/>
  <c r="AB961" i="1" s="1"/>
  <c r="AC961" i="1" s="1" a="1"/>
  <c r="AC961" i="1" s="1"/>
  <c r="AA962" i="1"/>
  <c r="AB962" i="1" s="1"/>
  <c r="AC962" i="1" s="1" a="1"/>
  <c r="AC962" i="1" s="1"/>
  <c r="AA963" i="1"/>
  <c r="AB963" i="1" s="1"/>
  <c r="AC963" i="1" s="1" a="1"/>
  <c r="AC963" i="1" s="1"/>
  <c r="AA964" i="1"/>
  <c r="AB964" i="1" s="1"/>
  <c r="AC964" i="1" s="1" a="1"/>
  <c r="AC964" i="1" s="1"/>
  <c r="AA965" i="1"/>
  <c r="AB965" i="1" s="1"/>
  <c r="AC965" i="1" s="1" a="1"/>
  <c r="AC965" i="1" s="1"/>
  <c r="AA966" i="1"/>
  <c r="AB966" i="1" s="1"/>
  <c r="AC966" i="1" s="1" a="1"/>
  <c r="AC966" i="1" s="1"/>
  <c r="AA967" i="1"/>
  <c r="AB967" i="1" s="1"/>
  <c r="AC967" i="1" s="1" a="1"/>
  <c r="AC967" i="1" s="1"/>
  <c r="AA968" i="1"/>
  <c r="AB968" i="1" s="1"/>
  <c r="AC968" i="1" s="1" a="1"/>
  <c r="AC968" i="1" s="1"/>
  <c r="AA969" i="1"/>
  <c r="AB969" i="1"/>
  <c r="AC969" i="1" s="1" a="1"/>
  <c r="AC969" i="1" s="1"/>
  <c r="AA970" i="1"/>
  <c r="AB970" i="1" s="1"/>
  <c r="AC970" i="1" s="1" a="1"/>
  <c r="AC970" i="1" s="1"/>
  <c r="AA971" i="1"/>
  <c r="AB971" i="1" s="1"/>
  <c r="AC971" i="1" s="1" a="1"/>
  <c r="AC971" i="1" s="1"/>
  <c r="AA972" i="1"/>
  <c r="AB972" i="1" s="1"/>
  <c r="AC972" i="1" s="1" a="1"/>
  <c r="AC972" i="1" s="1"/>
  <c r="AA973" i="1"/>
  <c r="AB973" i="1" s="1"/>
  <c r="AC973" i="1" s="1" a="1"/>
  <c r="AC973" i="1" s="1"/>
  <c r="AA974" i="1"/>
  <c r="AB974" i="1" s="1"/>
  <c r="AC974" i="1" s="1" a="1"/>
  <c r="AC974" i="1" s="1"/>
  <c r="AA975" i="1"/>
  <c r="AB975" i="1" s="1"/>
  <c r="AC975" i="1" s="1" a="1"/>
  <c r="AC975" i="1" s="1"/>
  <c r="AA976" i="1"/>
  <c r="AB976" i="1" s="1"/>
  <c r="AC976" i="1" s="1" a="1"/>
  <c r="AC976" i="1" s="1"/>
  <c r="AA977" i="1"/>
  <c r="AB977" i="1" s="1"/>
  <c r="AC977" i="1" s="1" a="1"/>
  <c r="AC977" i="1" s="1"/>
  <c r="AA978" i="1"/>
  <c r="AB978" i="1" s="1"/>
  <c r="AC978" i="1" s="1" a="1"/>
  <c r="AC978" i="1" s="1"/>
  <c r="AA979" i="1"/>
  <c r="AB979" i="1" s="1"/>
  <c r="AC979" i="1" s="1" a="1"/>
  <c r="AC979" i="1" s="1"/>
  <c r="AA980" i="1"/>
  <c r="AB980" i="1" s="1"/>
  <c r="AC980" i="1" s="1" a="1"/>
  <c r="AC980" i="1" s="1"/>
  <c r="AA981" i="1"/>
  <c r="AB981" i="1" s="1"/>
  <c r="AC981" i="1" s="1" a="1"/>
  <c r="AC981" i="1" s="1"/>
  <c r="AA982" i="1"/>
  <c r="AB982" i="1" s="1"/>
  <c r="AC982" i="1" s="1" a="1"/>
  <c r="AC982" i="1" s="1"/>
  <c r="AA983" i="1"/>
  <c r="AB983" i="1"/>
  <c r="AC983" i="1" s="1" a="1"/>
  <c r="AC983" i="1" s="1"/>
  <c r="AA984" i="1"/>
  <c r="AB984" i="1" s="1"/>
  <c r="AC984" i="1" s="1" a="1"/>
  <c r="AC984" i="1" s="1"/>
  <c r="AA985" i="1"/>
  <c r="AB985" i="1" s="1"/>
  <c r="AC985" i="1" s="1" a="1"/>
  <c r="AC985" i="1" s="1"/>
  <c r="AA986" i="1"/>
  <c r="AB986" i="1" s="1"/>
  <c r="AC986" i="1" s="1" a="1"/>
  <c r="AC986" i="1" s="1"/>
  <c r="AA987" i="1"/>
  <c r="AB987" i="1" s="1"/>
  <c r="AC987" i="1" s="1" a="1"/>
  <c r="AC987" i="1" s="1"/>
  <c r="AA988" i="1"/>
  <c r="AB988" i="1"/>
  <c r="AC988" i="1" s="1" a="1"/>
  <c r="AC988" i="1" s="1"/>
  <c r="AA989" i="1"/>
  <c r="AB989" i="1" s="1"/>
  <c r="AC989" i="1" s="1" a="1"/>
  <c r="AC989" i="1" s="1"/>
  <c r="AA990" i="1"/>
  <c r="AB990" i="1" s="1"/>
  <c r="AC990" i="1" s="1" a="1"/>
  <c r="AC990" i="1" s="1"/>
  <c r="AA991" i="1"/>
  <c r="AB991" i="1" s="1"/>
  <c r="AC991" i="1" s="1" a="1"/>
  <c r="AC991" i="1" s="1"/>
  <c r="AA992" i="1"/>
  <c r="AB992" i="1" s="1"/>
  <c r="AC992" i="1" s="1" a="1"/>
  <c r="AC992" i="1" s="1"/>
  <c r="AA993" i="1"/>
  <c r="AB993" i="1" s="1"/>
  <c r="AC993" i="1" s="1" a="1"/>
  <c r="AC993" i="1" s="1"/>
  <c r="AA994" i="1"/>
  <c r="AB994" i="1" s="1"/>
  <c r="AC994" i="1" s="1" a="1"/>
  <c r="AC994" i="1" s="1"/>
  <c r="AA995" i="1"/>
  <c r="AB995" i="1" s="1"/>
  <c r="AC995" i="1" s="1" a="1"/>
  <c r="AC995" i="1" s="1"/>
  <c r="AA996" i="1"/>
  <c r="AB996" i="1" s="1"/>
  <c r="AC996" i="1" s="1" a="1"/>
  <c r="AC996" i="1" s="1"/>
  <c r="AA997" i="1"/>
  <c r="AB997" i="1" s="1"/>
  <c r="AC997" i="1" s="1" a="1"/>
  <c r="AC997" i="1" s="1"/>
  <c r="AA998" i="1"/>
  <c r="AB998" i="1" s="1"/>
  <c r="AC998" i="1" s="1" a="1"/>
  <c r="AC998" i="1" s="1"/>
  <c r="AA999" i="1"/>
  <c r="AB999" i="1" s="1"/>
  <c r="AC999" i="1" s="1" a="1"/>
  <c r="AC999" i="1" s="1"/>
  <c r="AA1000" i="1"/>
  <c r="AB1000" i="1" s="1"/>
  <c r="AC1000" i="1" s="1" a="1"/>
  <c r="AC1000" i="1" s="1"/>
  <c r="AA1001" i="1"/>
  <c r="AB1001" i="1"/>
  <c r="AC1001" i="1" s="1" a="1"/>
  <c r="AC1001" i="1" s="1"/>
  <c r="AA1002" i="1"/>
  <c r="AB1002" i="1" s="1"/>
  <c r="AC1002" i="1" s="1" a="1"/>
  <c r="AC1002" i="1" s="1"/>
  <c r="AA1003" i="1"/>
  <c r="AB1003" i="1" s="1"/>
  <c r="AC1003" i="1" s="1" a="1"/>
  <c r="AC1003" i="1" s="1"/>
  <c r="AA1004" i="1"/>
  <c r="AB1004" i="1" s="1"/>
  <c r="AC1004" i="1" s="1" a="1"/>
  <c r="AC1004" i="1" s="1"/>
  <c r="AA1005" i="1"/>
  <c r="AB1005" i="1" s="1"/>
  <c r="AC1005" i="1" s="1" a="1"/>
  <c r="AC1005" i="1" s="1"/>
  <c r="AA1006" i="1"/>
  <c r="AB1006" i="1" s="1"/>
  <c r="AC1006" i="1" s="1" a="1"/>
  <c r="AC1006" i="1" s="1"/>
  <c r="AA1007" i="1"/>
  <c r="AB1007" i="1" s="1"/>
  <c r="AC1007" i="1" s="1" a="1"/>
  <c r="AC1007" i="1" s="1"/>
  <c r="AA1008" i="1"/>
  <c r="AB1008" i="1" s="1"/>
  <c r="AC1008" i="1" s="1" a="1"/>
  <c r="AC1008" i="1" s="1"/>
  <c r="AA1009" i="1"/>
  <c r="AB1009" i="1" s="1"/>
  <c r="AC1009" i="1" s="1" a="1"/>
  <c r="AC1009" i="1" s="1"/>
  <c r="AA1010" i="1"/>
  <c r="AB1010" i="1"/>
  <c r="AC1010" i="1" s="1" a="1"/>
  <c r="AC1010" i="1" s="1"/>
  <c r="AA1011" i="1"/>
  <c r="AB1011" i="1" s="1"/>
  <c r="AC1011" i="1" s="1" a="1"/>
  <c r="AC1011" i="1" s="1"/>
  <c r="AA1012" i="1"/>
  <c r="AB1012" i="1"/>
  <c r="AC1012" i="1" s="1" a="1"/>
  <c r="AC1012" i="1" s="1"/>
  <c r="AA1013" i="1"/>
  <c r="AB1013" i="1" s="1"/>
  <c r="AC1013" i="1" s="1" a="1"/>
  <c r="AC1013" i="1" s="1"/>
  <c r="AA1014" i="1"/>
  <c r="AB1014" i="1" s="1"/>
  <c r="AC1014" i="1" s="1" a="1"/>
  <c r="AC1014" i="1" s="1"/>
  <c r="AA1015" i="1"/>
  <c r="AB1015" i="1" s="1"/>
  <c r="AC1015" i="1" s="1" a="1"/>
  <c r="AC1015" i="1" s="1"/>
  <c r="AA1016" i="1"/>
  <c r="AB1016" i="1" s="1"/>
  <c r="AC1016" i="1" s="1" a="1"/>
  <c r="AC1016" i="1" s="1"/>
  <c r="AA1017" i="1"/>
  <c r="AB1017" i="1" s="1"/>
  <c r="AC1017" i="1" s="1" a="1"/>
  <c r="AC1017" i="1" s="1"/>
  <c r="AA1018" i="1"/>
  <c r="AB1018" i="1" s="1"/>
  <c r="AC1018" i="1" s="1" a="1"/>
  <c r="AC1018" i="1" s="1"/>
  <c r="AA1019" i="1"/>
  <c r="AB1019" i="1" s="1"/>
  <c r="AC1019" i="1" s="1" a="1"/>
  <c r="AC1019" i="1" s="1"/>
  <c r="AA1020" i="1"/>
  <c r="AB1020" i="1" s="1"/>
  <c r="AC1020" i="1" s="1" a="1"/>
  <c r="AC1020" i="1" s="1"/>
  <c r="AA1021" i="1"/>
  <c r="AB1021" i="1" s="1"/>
  <c r="AC1021" i="1" s="1" a="1"/>
  <c r="AC1021" i="1" s="1"/>
  <c r="AA1022" i="1"/>
  <c r="AB1022" i="1" s="1"/>
  <c r="AC1022" i="1" s="1" a="1"/>
  <c r="AC1022" i="1" s="1"/>
  <c r="AA1023" i="1"/>
  <c r="AB1023" i="1" s="1"/>
  <c r="AC1023" i="1" s="1" a="1"/>
  <c r="AC1023" i="1" s="1"/>
  <c r="AA1024" i="1"/>
  <c r="AB1024" i="1" s="1"/>
  <c r="AC1024" i="1" s="1" a="1"/>
  <c r="AC1024" i="1" s="1"/>
  <c r="AA1025" i="1"/>
  <c r="AB1025" i="1" s="1"/>
  <c r="AC1025" i="1" s="1" a="1"/>
  <c r="AC1025" i="1" s="1"/>
  <c r="AA1026" i="1"/>
  <c r="AB1026" i="1" s="1"/>
  <c r="AC1026" i="1" s="1" a="1"/>
  <c r="AC1026" i="1" s="1"/>
  <c r="AA1027" i="1"/>
  <c r="AB1027" i="1" s="1"/>
  <c r="AC1027" i="1" s="1" a="1"/>
  <c r="AC1027" i="1" s="1"/>
  <c r="AA1028" i="1"/>
  <c r="AB1028" i="1" s="1"/>
  <c r="AC1028" i="1" s="1" a="1"/>
  <c r="AC1028" i="1" s="1"/>
  <c r="AA1029" i="1"/>
  <c r="AB1029" i="1" s="1"/>
  <c r="AC1029" i="1" s="1" a="1"/>
  <c r="AC1029" i="1" s="1"/>
  <c r="AA1030" i="1"/>
  <c r="AB1030" i="1" s="1"/>
  <c r="AC1030" i="1" s="1" a="1"/>
  <c r="AC1030" i="1" s="1"/>
  <c r="AA1031" i="1"/>
  <c r="AB1031" i="1" s="1"/>
  <c r="AC1031" i="1" s="1" a="1"/>
  <c r="AC1031" i="1" s="1"/>
  <c r="AA1032" i="1"/>
  <c r="AB1032" i="1" s="1"/>
  <c r="AC1032" i="1" s="1" a="1"/>
  <c r="AC1032" i="1" s="1"/>
  <c r="AA1033" i="1"/>
  <c r="AB1033" i="1"/>
  <c r="AC1033" i="1" s="1" a="1"/>
  <c r="AC1033" i="1" s="1"/>
  <c r="AA1034" i="1"/>
  <c r="AB1034" i="1" s="1"/>
  <c r="AC1034" i="1" s="1" a="1"/>
  <c r="AC1034" i="1" s="1"/>
  <c r="AA1035" i="1"/>
  <c r="AB1035" i="1" s="1"/>
  <c r="AC1035" i="1" s="1" a="1"/>
  <c r="AC1035" i="1" s="1"/>
  <c r="AA1036" i="1"/>
  <c r="AB1036" i="1" s="1"/>
  <c r="AC1036" i="1" s="1" a="1"/>
  <c r="AC1036" i="1" s="1"/>
  <c r="AA1037" i="1"/>
  <c r="AB1037" i="1" s="1"/>
  <c r="AC1037" i="1" s="1" a="1"/>
  <c r="AC1037" i="1" s="1"/>
  <c r="AA1038" i="1"/>
  <c r="AB1038" i="1" s="1"/>
  <c r="AC1038" i="1" s="1" a="1"/>
  <c r="AC1038" i="1" s="1"/>
  <c r="AA1039" i="1"/>
  <c r="AB1039" i="1" s="1"/>
  <c r="AC1039" i="1" s="1" a="1"/>
  <c r="AC1039" i="1" s="1"/>
  <c r="AA1040" i="1"/>
  <c r="AB1040" i="1" s="1"/>
  <c r="AC1040" i="1" s="1" a="1"/>
  <c r="AC1040" i="1" s="1"/>
  <c r="AA1041" i="1"/>
  <c r="AB1041" i="1" s="1"/>
  <c r="AC1041" i="1" s="1" a="1"/>
  <c r="AC1041" i="1" s="1"/>
  <c r="AA1042" i="1"/>
  <c r="AB1042" i="1" s="1"/>
  <c r="AC1042" i="1" s="1" a="1"/>
  <c r="AC1042" i="1" s="1"/>
  <c r="AA1043" i="1"/>
  <c r="AB1043" i="1" s="1"/>
  <c r="AC1043" i="1" s="1" a="1"/>
  <c r="AC1043" i="1" s="1"/>
  <c r="AA1044" i="1"/>
  <c r="AB1044" i="1" s="1"/>
  <c r="AC1044" i="1" s="1" a="1"/>
  <c r="AC1044" i="1" s="1"/>
  <c r="AA1045" i="1"/>
  <c r="AB1045" i="1" s="1"/>
  <c r="AC1045" i="1" s="1" a="1"/>
  <c r="AC1045" i="1" s="1"/>
  <c r="AA1046" i="1"/>
  <c r="AB1046" i="1" s="1"/>
  <c r="AC1046" i="1" s="1" a="1"/>
  <c r="AC1046" i="1" s="1"/>
  <c r="AA1047" i="1"/>
  <c r="AB1047" i="1" s="1"/>
  <c r="AC1047" i="1" s="1" a="1"/>
  <c r="AC1047" i="1" s="1"/>
  <c r="AA1048" i="1"/>
  <c r="AB1048" i="1" s="1"/>
  <c r="AC1048" i="1" s="1" a="1"/>
  <c r="AC1048" i="1" s="1"/>
  <c r="AA1049" i="1"/>
  <c r="AB1049" i="1" s="1"/>
  <c r="AC1049" i="1" s="1" a="1"/>
  <c r="AC1049" i="1" s="1"/>
  <c r="AA1050" i="1"/>
  <c r="AB1050" i="1" s="1"/>
  <c r="AC1050" i="1" s="1" a="1"/>
  <c r="AC1050" i="1" s="1"/>
  <c r="AA1051" i="1"/>
  <c r="AB1051" i="1" s="1"/>
  <c r="AC1051" i="1" s="1" a="1"/>
  <c r="AC1051" i="1" s="1"/>
  <c r="AA1052" i="1"/>
  <c r="AB1052" i="1" s="1"/>
  <c r="AC1052" i="1" s="1" a="1"/>
  <c r="AC1052" i="1" s="1"/>
  <c r="AA1053" i="1"/>
  <c r="AB1053" i="1" s="1"/>
  <c r="AC1053" i="1" s="1" a="1"/>
  <c r="AC1053" i="1" s="1"/>
  <c r="AA1054" i="1"/>
  <c r="AB1054" i="1" s="1"/>
  <c r="AC1054" i="1" s="1" a="1"/>
  <c r="AC1054" i="1" s="1"/>
  <c r="AA1055" i="1"/>
  <c r="AB1055" i="1" s="1"/>
  <c r="AC1055" i="1" s="1" a="1"/>
  <c r="AC1055" i="1" s="1"/>
  <c r="AA1056" i="1"/>
  <c r="AB1056" i="1" s="1"/>
  <c r="AC1056" i="1" s="1" a="1"/>
  <c r="AC1056" i="1" s="1"/>
  <c r="AA1057" i="1"/>
  <c r="AB1057" i="1" s="1"/>
  <c r="AC1057" i="1" s="1" a="1"/>
  <c r="AC1057" i="1" s="1"/>
  <c r="AA1058" i="1"/>
  <c r="AB1058" i="1" s="1"/>
  <c r="AC1058" i="1" s="1" a="1"/>
  <c r="AC1058" i="1" s="1"/>
  <c r="AA1059" i="1"/>
  <c r="AB1059" i="1" s="1"/>
  <c r="AC1059" i="1" s="1" a="1"/>
  <c r="AC1059" i="1" s="1"/>
  <c r="AA1060" i="1"/>
  <c r="AB1060" i="1" s="1"/>
  <c r="AC1060" i="1" s="1" a="1"/>
  <c r="AC1060" i="1" s="1"/>
  <c r="AA1061" i="1"/>
  <c r="AB1061" i="1" s="1"/>
  <c r="AC1061" i="1" s="1" a="1"/>
  <c r="AC1061" i="1" s="1"/>
  <c r="AA1062" i="1"/>
  <c r="AB1062" i="1" s="1"/>
  <c r="AC1062" i="1" s="1" a="1"/>
  <c r="AC1062" i="1" s="1"/>
  <c r="AA1063" i="1"/>
  <c r="AB1063" i="1" s="1"/>
  <c r="AC1063" i="1" s="1" a="1"/>
  <c r="AC1063" i="1" s="1"/>
  <c r="AA1064" i="1"/>
  <c r="AB1064" i="1" s="1"/>
  <c r="AC1064" i="1" s="1" a="1"/>
  <c r="AC1064" i="1" s="1"/>
  <c r="AA1065" i="1"/>
  <c r="AB1065" i="1" s="1"/>
  <c r="AC1065" i="1" s="1" a="1"/>
  <c r="AC1065" i="1" s="1"/>
  <c r="AA1066" i="1"/>
  <c r="AB1066" i="1" s="1"/>
  <c r="AC1066" i="1" s="1" a="1"/>
  <c r="AC1066" i="1" s="1"/>
  <c r="AA1067" i="1"/>
  <c r="AB1067" i="1" s="1"/>
  <c r="AC1067" i="1" s="1" a="1"/>
  <c r="AC1067" i="1" s="1"/>
  <c r="AA1068" i="1"/>
  <c r="AB1068" i="1" s="1"/>
  <c r="AC1068" i="1" s="1" a="1"/>
  <c r="AC1068" i="1" s="1"/>
  <c r="AA1069" i="1"/>
  <c r="AB1069" i="1" s="1"/>
  <c r="AC1069" i="1" s="1" a="1"/>
  <c r="AC1069" i="1" s="1"/>
  <c r="AA1070" i="1"/>
  <c r="AB1070" i="1"/>
  <c r="AC1070" i="1" s="1" a="1"/>
  <c r="AC1070" i="1" s="1"/>
  <c r="AA1071" i="1"/>
  <c r="AB1071" i="1" s="1"/>
  <c r="AC1071" i="1" s="1" a="1"/>
  <c r="AC1071" i="1" s="1"/>
  <c r="AA1072" i="1"/>
  <c r="AB1072" i="1" s="1"/>
  <c r="AC1072" i="1" s="1" a="1"/>
  <c r="AC1072" i="1" s="1"/>
  <c r="AA1073" i="1"/>
  <c r="AB1073" i="1" s="1"/>
  <c r="AC1073" i="1" s="1" a="1"/>
  <c r="AC1073" i="1" s="1"/>
  <c r="AA1074" i="1"/>
  <c r="AB1074" i="1" s="1"/>
  <c r="AC1074" i="1" s="1" a="1"/>
  <c r="AC1074" i="1" s="1"/>
  <c r="AA1075" i="1"/>
  <c r="AB1075" i="1" s="1"/>
  <c r="AC1075" i="1" s="1" a="1"/>
  <c r="AC1075" i="1" s="1"/>
  <c r="AA1076" i="1"/>
  <c r="AB1076" i="1" s="1"/>
  <c r="AC1076" i="1" s="1" a="1"/>
  <c r="AC1076" i="1" s="1"/>
  <c r="AA1077" i="1"/>
  <c r="AB1077" i="1" s="1"/>
  <c r="AC1077" i="1" s="1" a="1"/>
  <c r="AC1077" i="1" s="1"/>
  <c r="AA1078" i="1"/>
  <c r="AB1078" i="1" s="1"/>
  <c r="AC1078" i="1" s="1" a="1"/>
  <c r="AC1078" i="1" s="1"/>
  <c r="AA1079" i="1"/>
  <c r="AB1079" i="1" s="1"/>
  <c r="AC1079" i="1" s="1" a="1"/>
  <c r="AC1079" i="1" s="1"/>
  <c r="AA1080" i="1"/>
  <c r="AB1080" i="1" s="1"/>
  <c r="AC1080" i="1" s="1" a="1"/>
  <c r="AC1080" i="1" s="1"/>
  <c r="AA1081" i="1"/>
  <c r="AB1081" i="1" s="1"/>
  <c r="AC1081" i="1" s="1" a="1"/>
  <c r="AC1081" i="1" s="1"/>
  <c r="AA1082" i="1"/>
  <c r="AB1082" i="1" s="1"/>
  <c r="AC1082" i="1" s="1" a="1"/>
  <c r="AC1082" i="1" s="1"/>
  <c r="AA1083" i="1"/>
  <c r="AB1083" i="1" s="1"/>
  <c r="AC1083" i="1" s="1" a="1"/>
  <c r="AC1083" i="1" s="1"/>
  <c r="AA1084" i="1"/>
  <c r="AB1084" i="1" s="1"/>
  <c r="AC1084" i="1" s="1" a="1"/>
  <c r="AC1084" i="1" s="1"/>
  <c r="AA1085" i="1"/>
  <c r="AB1085" i="1" s="1"/>
  <c r="AC1085" i="1" s="1" a="1"/>
  <c r="AC1085" i="1" s="1"/>
  <c r="AA1086" i="1"/>
  <c r="AB1086" i="1" s="1"/>
  <c r="AC1086" i="1" s="1" a="1"/>
  <c r="AC1086" i="1" s="1"/>
  <c r="AA1087" i="1"/>
  <c r="AB1087" i="1" s="1"/>
  <c r="AC1087" i="1" s="1" a="1"/>
  <c r="AC1087" i="1" s="1"/>
  <c r="AA1088" i="1"/>
  <c r="AB1088" i="1" s="1"/>
  <c r="AC1088" i="1" s="1" a="1"/>
  <c r="AC1088" i="1" s="1"/>
  <c r="AA1089" i="1"/>
  <c r="AB1089" i="1" s="1"/>
  <c r="AC1089" i="1" s="1" a="1"/>
  <c r="AC1089" i="1" s="1"/>
  <c r="AA1090" i="1"/>
  <c r="AB1090" i="1" s="1"/>
  <c r="AC1090" i="1" s="1" a="1"/>
  <c r="AC1090" i="1" s="1"/>
  <c r="AA1091" i="1"/>
  <c r="AB1091" i="1" s="1"/>
  <c r="AC1091" i="1" s="1" a="1"/>
  <c r="AC1091" i="1" s="1"/>
  <c r="AA1092" i="1"/>
  <c r="AB1092" i="1" s="1"/>
  <c r="AC1092" i="1" s="1" a="1"/>
  <c r="AC1092" i="1" s="1"/>
  <c r="AA1093" i="1"/>
  <c r="AB1093" i="1" s="1"/>
  <c r="AC1093" i="1" s="1" a="1"/>
  <c r="AC1093" i="1" s="1"/>
  <c r="AA1094" i="1"/>
  <c r="AB1094" i="1" s="1"/>
  <c r="AC1094" i="1" s="1" a="1"/>
  <c r="AC1094" i="1" s="1"/>
  <c r="AA1095" i="1"/>
  <c r="AB1095" i="1" s="1"/>
  <c r="AC1095" i="1" s="1" a="1"/>
  <c r="AC1095" i="1" s="1"/>
  <c r="AA1096" i="1"/>
  <c r="AB1096" i="1" s="1"/>
  <c r="AC1096" i="1" s="1" a="1"/>
  <c r="AC1096" i="1" s="1"/>
  <c r="AA1097" i="1"/>
  <c r="AB1097" i="1"/>
  <c r="AC1097" i="1" s="1" a="1"/>
  <c r="AC1097" i="1" s="1"/>
  <c r="AA1098" i="1"/>
  <c r="AB1098" i="1" s="1"/>
  <c r="AC1098" i="1" s="1" a="1"/>
  <c r="AC1098" i="1" s="1"/>
  <c r="AA1099" i="1"/>
  <c r="AB1099" i="1" s="1"/>
  <c r="AC1099" i="1" s="1" a="1"/>
  <c r="AC1099" i="1" s="1"/>
  <c r="AA1100" i="1"/>
  <c r="AB1100" i="1" s="1"/>
  <c r="AC1100" i="1" s="1" a="1"/>
  <c r="AC1100" i="1" s="1"/>
  <c r="AA1101" i="1"/>
  <c r="AB1101" i="1" s="1"/>
  <c r="AC1101" i="1" s="1" a="1"/>
  <c r="AC1101" i="1" s="1"/>
  <c r="AA1102" i="1"/>
  <c r="AB1102" i="1"/>
  <c r="AC1102" i="1" s="1" a="1"/>
  <c r="AC1102" i="1" s="1"/>
  <c r="AA1103" i="1"/>
  <c r="AB1103" i="1" s="1"/>
  <c r="AC1103" i="1" s="1" a="1"/>
  <c r="AC1103" i="1" s="1"/>
  <c r="AA1104" i="1"/>
  <c r="AB1104" i="1" s="1"/>
  <c r="AC1104" i="1" s="1" a="1"/>
  <c r="AC1104" i="1" s="1"/>
  <c r="AA1105" i="1"/>
  <c r="AB1105" i="1" s="1"/>
  <c r="AC1105" i="1" s="1" a="1"/>
  <c r="AC1105" i="1" s="1"/>
  <c r="AA1106" i="1"/>
  <c r="AB1106" i="1" s="1"/>
  <c r="AC1106" i="1" s="1" a="1"/>
  <c r="AC1106" i="1" s="1"/>
  <c r="AA1107" i="1"/>
  <c r="AB1107" i="1" s="1"/>
  <c r="AC1107" i="1" s="1" a="1"/>
  <c r="AC1107" i="1" s="1"/>
  <c r="AA1108" i="1"/>
  <c r="AB1108" i="1" s="1"/>
  <c r="AC1108" i="1" s="1" a="1"/>
  <c r="AC1108" i="1" s="1"/>
  <c r="AA1109" i="1"/>
  <c r="AB1109" i="1" s="1"/>
  <c r="AC1109" i="1" s="1" a="1"/>
  <c r="AC1109" i="1" s="1"/>
  <c r="AA1110" i="1"/>
  <c r="AB1110" i="1"/>
  <c r="AC1110" i="1" s="1" a="1"/>
  <c r="AC1110" i="1" s="1"/>
  <c r="AA1111" i="1"/>
  <c r="AB1111" i="1" s="1"/>
  <c r="AC1111" i="1" s="1" a="1"/>
  <c r="AC1111" i="1" s="1"/>
  <c r="AA1112" i="1"/>
  <c r="AB1112" i="1"/>
  <c r="AC1112" i="1" s="1" a="1"/>
  <c r="AC1112" i="1" s="1"/>
  <c r="AA1113" i="1"/>
  <c r="AB1113" i="1" s="1"/>
  <c r="AC1113" i="1" s="1" a="1"/>
  <c r="AC1113" i="1" s="1"/>
  <c r="AA1114" i="1"/>
  <c r="AB1114" i="1" s="1"/>
  <c r="AC1114" i="1" s="1" a="1"/>
  <c r="AC1114" i="1" s="1"/>
  <c r="AA1115" i="1"/>
  <c r="AB1115" i="1" s="1"/>
  <c r="AC1115" i="1" s="1" a="1"/>
  <c r="AC1115" i="1" s="1"/>
  <c r="AA1116" i="1"/>
  <c r="AB1116" i="1" s="1"/>
  <c r="AC1116" i="1" s="1" a="1"/>
  <c r="AC1116" i="1" s="1"/>
  <c r="AA1117" i="1"/>
  <c r="AB1117" i="1" s="1"/>
  <c r="AC1117" i="1" s="1" a="1"/>
  <c r="AC1117" i="1" s="1"/>
  <c r="AA1118" i="1"/>
  <c r="AB1118" i="1" s="1"/>
  <c r="AC1118" i="1" s="1" a="1"/>
  <c r="AC1118" i="1" s="1"/>
  <c r="AA1119" i="1"/>
  <c r="AB1119" i="1" s="1"/>
  <c r="AC1119" i="1" s="1" a="1"/>
  <c r="AC1119" i="1" s="1"/>
  <c r="AA1120" i="1"/>
  <c r="AB1120" i="1" s="1"/>
  <c r="AC1120" i="1" s="1" a="1"/>
  <c r="AC1120" i="1" s="1"/>
  <c r="AA1121" i="1"/>
  <c r="AB1121" i="1" s="1"/>
  <c r="AC1121" i="1" s="1" a="1"/>
  <c r="AC1121" i="1" s="1"/>
  <c r="AA1122" i="1"/>
  <c r="AB1122" i="1" s="1"/>
  <c r="AC1122" i="1" s="1" a="1"/>
  <c r="AC1122" i="1" s="1"/>
  <c r="AA1123" i="1"/>
  <c r="AB1123" i="1" s="1"/>
  <c r="AC1123" i="1" s="1" a="1"/>
  <c r="AC1123" i="1" s="1"/>
  <c r="AA1124" i="1"/>
  <c r="AB1124" i="1" s="1"/>
  <c r="AC1124" i="1" s="1" a="1"/>
  <c r="AC1124" i="1" s="1"/>
  <c r="AA1125" i="1"/>
  <c r="AB1125" i="1" s="1"/>
  <c r="AC1125" i="1" s="1" a="1"/>
  <c r="AC1125" i="1" s="1"/>
  <c r="AA1126" i="1"/>
  <c r="AB1126" i="1" s="1"/>
  <c r="AC1126" i="1" s="1" a="1"/>
  <c r="AC1126" i="1" s="1"/>
  <c r="AA1127" i="1"/>
  <c r="AB1127" i="1" s="1"/>
  <c r="AC1127" i="1" s="1" a="1"/>
  <c r="AC1127" i="1" s="1"/>
  <c r="AA1128" i="1"/>
  <c r="AB1128" i="1" s="1"/>
  <c r="AC1128" i="1" s="1" a="1"/>
  <c r="AC1128" i="1" s="1"/>
  <c r="AA1129" i="1"/>
  <c r="AB1129" i="1" s="1"/>
  <c r="AC1129" i="1" s="1" a="1"/>
  <c r="AC1129" i="1" s="1"/>
  <c r="AA1130" i="1"/>
  <c r="AB1130" i="1" s="1"/>
  <c r="AC1130" i="1" s="1" a="1"/>
  <c r="AC1130" i="1" s="1"/>
  <c r="AA1131" i="1"/>
  <c r="AB1131" i="1" s="1"/>
  <c r="AC1131" i="1" s="1" a="1"/>
  <c r="AC1131" i="1" s="1"/>
  <c r="AA1132" i="1"/>
  <c r="AB1132" i="1" s="1"/>
  <c r="AC1132" i="1" s="1" a="1"/>
  <c r="AC1132" i="1" s="1"/>
  <c r="AA1133" i="1"/>
  <c r="AB1133" i="1" s="1"/>
  <c r="AC1133" i="1" s="1" a="1"/>
  <c r="AC1133" i="1" s="1"/>
  <c r="AA1134" i="1"/>
  <c r="AB1134" i="1" s="1"/>
  <c r="AC1134" i="1" s="1" a="1"/>
  <c r="AC1134" i="1" s="1"/>
  <c r="AA1135" i="1"/>
  <c r="AB1135" i="1" s="1"/>
  <c r="AC1135" i="1" s="1" a="1"/>
  <c r="AC1135" i="1" s="1"/>
  <c r="AA1136" i="1"/>
  <c r="AB1136" i="1" s="1"/>
  <c r="AC1136" i="1" s="1" a="1"/>
  <c r="AC1136" i="1" s="1"/>
  <c r="AA1137" i="1"/>
  <c r="AB1137" i="1" s="1"/>
  <c r="AC1137" i="1" s="1" a="1"/>
  <c r="AC1137" i="1" s="1"/>
  <c r="AA1138" i="1"/>
  <c r="AB1138" i="1" s="1"/>
  <c r="AC1138" i="1" s="1" a="1"/>
  <c r="AC1138" i="1" s="1"/>
  <c r="AA1139" i="1"/>
  <c r="AB1139" i="1" s="1"/>
  <c r="AC1139" i="1" s="1" a="1"/>
  <c r="AC1139" i="1" s="1"/>
  <c r="AA1140" i="1"/>
  <c r="AB1140" i="1" s="1"/>
  <c r="AC1140" i="1" s="1" a="1"/>
  <c r="AC1140" i="1" s="1"/>
  <c r="AA1141" i="1"/>
  <c r="AB1141" i="1" s="1"/>
  <c r="AC1141" i="1" s="1" a="1"/>
  <c r="AC1141" i="1" s="1"/>
  <c r="AA1142" i="1"/>
  <c r="AB1142" i="1" s="1"/>
  <c r="AC1142" i="1" s="1" a="1"/>
  <c r="AC1142" i="1" s="1"/>
  <c r="AA1143" i="1"/>
  <c r="AB1143" i="1" s="1"/>
  <c r="AC1143" i="1" s="1" a="1"/>
  <c r="AC1143" i="1" s="1"/>
  <c r="AA1144" i="1"/>
  <c r="AB1144" i="1" s="1"/>
  <c r="AC1144" i="1" s="1" a="1"/>
  <c r="AC1144" i="1" s="1"/>
  <c r="AA1145" i="1"/>
  <c r="AB1145" i="1" s="1"/>
  <c r="AC1145" i="1" s="1" a="1"/>
  <c r="AC1145" i="1" s="1"/>
  <c r="AA1146" i="1"/>
  <c r="AB1146" i="1" s="1"/>
  <c r="AC1146" i="1" s="1" a="1"/>
  <c r="AC1146" i="1" s="1"/>
  <c r="AA1147" i="1"/>
  <c r="AB1147" i="1" s="1"/>
  <c r="AC1147" i="1" s="1" a="1"/>
  <c r="AC1147" i="1" s="1"/>
  <c r="AA1148" i="1"/>
  <c r="AB1148" i="1" s="1"/>
  <c r="AC1148" i="1" s="1" a="1"/>
  <c r="AC1148" i="1" s="1"/>
  <c r="AA1149" i="1"/>
  <c r="AB1149" i="1" s="1"/>
  <c r="AC1149" i="1" s="1" a="1"/>
  <c r="AC1149" i="1" s="1"/>
  <c r="AA1150" i="1"/>
  <c r="AB1150" i="1" s="1"/>
  <c r="AC1150" i="1" s="1" a="1"/>
  <c r="AC1150" i="1" s="1"/>
  <c r="AA1151" i="1"/>
  <c r="AB1151" i="1" s="1"/>
  <c r="AC1151" i="1" s="1" a="1"/>
  <c r="AC1151" i="1" s="1"/>
  <c r="AA1152" i="1"/>
  <c r="AB1152" i="1" s="1"/>
  <c r="AC1152" i="1" s="1" a="1"/>
  <c r="AC1152" i="1" s="1"/>
  <c r="AA1153" i="1"/>
  <c r="AB1153" i="1" s="1"/>
  <c r="AC1153" i="1" s="1" a="1"/>
  <c r="AC1153" i="1" s="1"/>
  <c r="AA1154" i="1"/>
  <c r="AB1154" i="1" s="1"/>
  <c r="AC1154" i="1" s="1" a="1"/>
  <c r="AC1154" i="1" s="1"/>
  <c r="AA1155" i="1"/>
  <c r="AB1155" i="1" s="1"/>
  <c r="AC1155" i="1" s="1" a="1"/>
  <c r="AC1155" i="1" s="1"/>
  <c r="AA1156" i="1"/>
  <c r="AB1156" i="1" s="1"/>
  <c r="AC1156" i="1" s="1" a="1"/>
  <c r="AC1156" i="1" s="1"/>
  <c r="AA1157" i="1"/>
  <c r="AB1157" i="1" s="1"/>
  <c r="AC1157" i="1" s="1" a="1"/>
  <c r="AC1157" i="1" s="1"/>
  <c r="AA1158" i="1"/>
  <c r="AB1158" i="1" s="1"/>
  <c r="AC1158" i="1" s="1" a="1"/>
  <c r="AC1158" i="1" s="1"/>
  <c r="AA1159" i="1"/>
  <c r="AB1159" i="1" s="1"/>
  <c r="AC1159" i="1" s="1" a="1"/>
  <c r="AC1159" i="1" s="1"/>
  <c r="AA1160" i="1"/>
  <c r="AB1160" i="1" s="1"/>
  <c r="AC1160" i="1" s="1" a="1"/>
  <c r="AC1160" i="1" s="1"/>
  <c r="AA1161" i="1"/>
  <c r="AB1161" i="1" s="1"/>
  <c r="AC1161" i="1" s="1" a="1"/>
  <c r="AC1161" i="1" s="1"/>
  <c r="AA1162" i="1"/>
  <c r="AB1162" i="1" s="1"/>
  <c r="AC1162" i="1" s="1" a="1"/>
  <c r="AC1162" i="1" s="1"/>
  <c r="AA1163" i="1"/>
  <c r="AB1163" i="1" s="1"/>
  <c r="AC1163" i="1" s="1" a="1"/>
  <c r="AC1163" i="1" s="1"/>
  <c r="AA1164" i="1"/>
  <c r="AB1164" i="1" s="1"/>
  <c r="AC1164" i="1" s="1" a="1"/>
  <c r="AC1164" i="1" s="1"/>
  <c r="AA1165" i="1"/>
  <c r="AB1165" i="1" s="1"/>
  <c r="AC1165" i="1" s="1" a="1"/>
  <c r="AC1165" i="1" s="1"/>
  <c r="AA1166" i="1"/>
  <c r="AB1166" i="1" s="1"/>
  <c r="AC1166" i="1" s="1" a="1"/>
  <c r="AC1166" i="1" s="1"/>
  <c r="AA1167" i="1"/>
  <c r="AB1167" i="1" s="1"/>
  <c r="AC1167" i="1" s="1" a="1"/>
  <c r="AC1167" i="1" s="1"/>
  <c r="AA1168" i="1"/>
  <c r="AB1168" i="1" s="1"/>
  <c r="AC1168" i="1" s="1" a="1"/>
  <c r="AC1168" i="1" s="1"/>
  <c r="AA1169" i="1"/>
  <c r="AB1169" i="1" s="1"/>
  <c r="AC1169" i="1" s="1" a="1"/>
  <c r="AC1169" i="1" s="1"/>
  <c r="AA1170" i="1"/>
  <c r="AB1170" i="1" s="1"/>
  <c r="AC1170" i="1" s="1" a="1"/>
  <c r="AC1170" i="1" s="1"/>
  <c r="AA1171" i="1"/>
  <c r="AB1171" i="1" s="1"/>
  <c r="AC1171" i="1" s="1" a="1"/>
  <c r="AC1171" i="1" s="1"/>
  <c r="AA1172" i="1"/>
  <c r="AB1172" i="1" s="1"/>
  <c r="AC1172" i="1" s="1" a="1"/>
  <c r="AC1172" i="1" s="1"/>
  <c r="AA1173" i="1"/>
  <c r="AB1173" i="1" s="1"/>
  <c r="AC1173" i="1" s="1" a="1"/>
  <c r="AC1173" i="1" s="1"/>
  <c r="AA1174" i="1"/>
  <c r="AB1174" i="1" s="1"/>
  <c r="AC1174" i="1" s="1" a="1"/>
  <c r="AC1174" i="1" s="1"/>
  <c r="AA1175" i="1"/>
  <c r="AB1175" i="1" s="1"/>
  <c r="AC1175" i="1" s="1" a="1"/>
  <c r="AC1175" i="1" s="1"/>
  <c r="AA1176" i="1"/>
  <c r="AB1176" i="1" s="1"/>
  <c r="AC1176" i="1" s="1" a="1"/>
  <c r="AC1176" i="1" s="1"/>
  <c r="AA1177" i="1"/>
  <c r="AB1177" i="1" s="1"/>
  <c r="AC1177" i="1" s="1" a="1"/>
  <c r="AC1177" i="1" s="1"/>
  <c r="AA1178" i="1"/>
  <c r="AB1178" i="1" s="1"/>
  <c r="AC1178" i="1" s="1" a="1"/>
  <c r="AC1178" i="1" s="1"/>
  <c r="AA1179" i="1"/>
  <c r="AB1179" i="1" s="1"/>
  <c r="AC1179" i="1" s="1" a="1"/>
  <c r="AC1179" i="1" s="1"/>
  <c r="AA1180" i="1"/>
  <c r="AB1180" i="1" s="1"/>
  <c r="AC1180" i="1" s="1" a="1"/>
  <c r="AC1180" i="1" s="1"/>
  <c r="AA1181" i="1"/>
  <c r="AB1181" i="1" s="1"/>
  <c r="AC1181" i="1" s="1" a="1"/>
  <c r="AC1181" i="1" s="1"/>
  <c r="AA1182" i="1"/>
  <c r="AB1182" i="1" s="1"/>
  <c r="AC1182" i="1" s="1" a="1"/>
  <c r="AC1182" i="1" s="1"/>
  <c r="AA1183" i="1"/>
  <c r="AB1183" i="1" s="1"/>
  <c r="AC1183" i="1" s="1" a="1"/>
  <c r="AC1183" i="1" s="1"/>
  <c r="AA1184" i="1"/>
  <c r="AB1184" i="1" s="1"/>
  <c r="AC1184" i="1" s="1" a="1"/>
  <c r="AC1184" i="1" s="1"/>
  <c r="AA1185" i="1"/>
  <c r="AB1185" i="1" s="1"/>
  <c r="AC1185" i="1" s="1" a="1"/>
  <c r="AC1185" i="1" s="1"/>
  <c r="AA1186" i="1"/>
  <c r="AB1186" i="1" s="1"/>
  <c r="AC1186" i="1" s="1" a="1"/>
  <c r="AC1186" i="1" s="1"/>
  <c r="AA1187" i="1"/>
  <c r="AB1187" i="1" s="1"/>
  <c r="AC1187" i="1" s="1" a="1"/>
  <c r="AC1187" i="1" s="1"/>
  <c r="AA1188" i="1"/>
  <c r="AB1188" i="1" s="1"/>
  <c r="AC1188" i="1" s="1" a="1"/>
  <c r="AC1188" i="1" s="1"/>
  <c r="AA1189" i="1"/>
  <c r="AB1189" i="1" s="1"/>
  <c r="AC1189" i="1" s="1" a="1"/>
  <c r="AC1189" i="1" s="1"/>
  <c r="AA1190" i="1"/>
  <c r="AB1190" i="1" s="1"/>
  <c r="AC1190" i="1" s="1" a="1"/>
  <c r="AC1190" i="1" s="1"/>
  <c r="AA1191" i="1"/>
  <c r="AB1191" i="1" s="1"/>
  <c r="AC1191" i="1" s="1" a="1"/>
  <c r="AC1191" i="1" s="1"/>
  <c r="AA1192" i="1"/>
  <c r="AB1192" i="1" s="1"/>
  <c r="AC1192" i="1" s="1" a="1"/>
  <c r="AC1192" i="1" s="1"/>
  <c r="AA1193" i="1"/>
  <c r="AB1193" i="1" s="1"/>
  <c r="AC1193" i="1" s="1" a="1"/>
  <c r="AC1193" i="1" s="1"/>
  <c r="AA1194" i="1"/>
  <c r="AB1194" i="1" s="1"/>
  <c r="AC1194" i="1" s="1" a="1"/>
  <c r="AC1194" i="1" s="1"/>
  <c r="AA1195" i="1"/>
  <c r="AB1195" i="1" s="1"/>
  <c r="AC1195" i="1" s="1" a="1"/>
  <c r="AC1195" i="1" s="1"/>
  <c r="AA1196" i="1"/>
  <c r="AB1196" i="1" s="1"/>
  <c r="AC1196" i="1" s="1" a="1"/>
  <c r="AC1196" i="1" s="1"/>
  <c r="AA1197" i="1"/>
  <c r="AB1197" i="1" s="1"/>
  <c r="AC1197" i="1" s="1" a="1"/>
  <c r="AC1197" i="1" s="1"/>
  <c r="AA1198" i="1"/>
  <c r="AB1198" i="1" s="1"/>
  <c r="AC1198" i="1" s="1" a="1"/>
  <c r="AC1198" i="1" s="1"/>
  <c r="AA1199" i="1"/>
  <c r="AB1199" i="1" s="1"/>
  <c r="AC1199" i="1" s="1" a="1"/>
  <c r="AC1199" i="1" s="1"/>
  <c r="AA1200" i="1"/>
  <c r="AB1200" i="1" s="1"/>
  <c r="AC1200" i="1" s="1" a="1"/>
  <c r="AC1200" i="1" s="1"/>
  <c r="AA1201" i="1"/>
  <c r="AB1201" i="1" s="1"/>
  <c r="AC1201" i="1" s="1" a="1"/>
  <c r="AC1201" i="1" s="1"/>
  <c r="AA1202" i="1"/>
  <c r="AB1202" i="1" s="1"/>
  <c r="AC1202" i="1" s="1" a="1"/>
  <c r="AC1202" i="1" s="1"/>
  <c r="AA1203" i="1"/>
  <c r="AB1203" i="1" s="1"/>
  <c r="AC1203" i="1" s="1" a="1"/>
  <c r="AC1203" i="1" s="1"/>
  <c r="AA1204" i="1"/>
  <c r="AB1204" i="1" s="1"/>
  <c r="AC1204" i="1" s="1" a="1"/>
  <c r="AC1204" i="1" s="1"/>
  <c r="AA1205" i="1"/>
  <c r="AB1205" i="1" s="1"/>
  <c r="AC1205" i="1" s="1" a="1"/>
  <c r="AC1205" i="1" s="1"/>
  <c r="AA1206" i="1"/>
  <c r="AB1206" i="1" s="1"/>
  <c r="AC1206" i="1" s="1" a="1"/>
  <c r="AC1206" i="1" s="1"/>
  <c r="AA1207" i="1"/>
  <c r="AB1207" i="1" s="1"/>
  <c r="AC1207" i="1" s="1" a="1"/>
  <c r="AC1207" i="1" s="1"/>
  <c r="AA1208" i="1"/>
  <c r="AB1208" i="1" s="1"/>
  <c r="AC1208" i="1" s="1" a="1"/>
  <c r="AC1208" i="1" s="1"/>
  <c r="AA1209" i="1"/>
  <c r="AB1209" i="1" s="1"/>
  <c r="AC1209" i="1" s="1" a="1"/>
  <c r="AC1209" i="1" s="1"/>
  <c r="AA1210" i="1"/>
  <c r="AB1210" i="1" s="1"/>
  <c r="AC1210" i="1" s="1" a="1"/>
  <c r="AC1210" i="1" s="1"/>
  <c r="AA1211" i="1"/>
  <c r="AB1211" i="1" s="1"/>
  <c r="AC1211" i="1" s="1" a="1"/>
  <c r="AC1211" i="1" s="1"/>
  <c r="AA1212" i="1"/>
  <c r="AB1212" i="1" s="1"/>
  <c r="AC1212" i="1" s="1" a="1"/>
  <c r="AC1212" i="1" s="1"/>
  <c r="AA1213" i="1"/>
  <c r="AB1213" i="1" s="1"/>
  <c r="AC1213" i="1" s="1" a="1"/>
  <c r="AC1213" i="1" s="1"/>
  <c r="AA1214" i="1"/>
  <c r="AB1214" i="1" s="1"/>
  <c r="AC1214" i="1" s="1" a="1"/>
  <c r="AC1214" i="1" s="1"/>
  <c r="AA1215" i="1"/>
  <c r="AB1215" i="1" s="1"/>
  <c r="AC1215" i="1" s="1" a="1"/>
  <c r="AC1215" i="1" s="1"/>
  <c r="AA1216" i="1"/>
  <c r="AB1216" i="1" s="1"/>
  <c r="AC1216" i="1" s="1" a="1"/>
  <c r="AC1216" i="1" s="1"/>
  <c r="AA1217" i="1"/>
  <c r="AB1217" i="1" s="1"/>
  <c r="AC1217" i="1" s="1" a="1"/>
  <c r="AC1217" i="1" s="1"/>
  <c r="AA1218" i="1"/>
  <c r="AB1218" i="1" s="1"/>
  <c r="AC1218" i="1" s="1" a="1"/>
  <c r="AC1218" i="1" s="1"/>
  <c r="AA1219" i="1"/>
  <c r="AB1219" i="1" s="1"/>
  <c r="AC1219" i="1" s="1" a="1"/>
  <c r="AC1219" i="1" s="1"/>
  <c r="AA1220" i="1"/>
  <c r="AB1220" i="1" s="1"/>
  <c r="AC1220" i="1" s="1" a="1"/>
  <c r="AC1220" i="1" s="1"/>
  <c r="AA1221" i="1"/>
  <c r="AB1221" i="1" s="1"/>
  <c r="AC1221" i="1" s="1" a="1"/>
  <c r="AC1221" i="1" s="1"/>
  <c r="AA1222" i="1"/>
  <c r="AB1222" i="1" s="1"/>
  <c r="AC1222" i="1" s="1" a="1"/>
  <c r="AC1222" i="1" s="1"/>
  <c r="AA1223" i="1"/>
  <c r="AB1223" i="1" s="1"/>
  <c r="AC1223" i="1" s="1" a="1"/>
  <c r="AC1223" i="1" s="1"/>
  <c r="AA1224" i="1"/>
  <c r="AB1224" i="1" s="1"/>
  <c r="AC1224" i="1" s="1" a="1"/>
  <c r="AC1224" i="1" s="1"/>
  <c r="AA1225" i="1"/>
  <c r="AB1225" i="1" s="1"/>
  <c r="AC1225" i="1" s="1" a="1"/>
  <c r="AC1225" i="1" s="1"/>
  <c r="AA1226" i="1"/>
  <c r="AB1226" i="1" s="1"/>
  <c r="AC1226" i="1" s="1" a="1"/>
  <c r="AC1226" i="1" s="1"/>
  <c r="AA1227" i="1"/>
  <c r="AB1227" i="1" s="1"/>
  <c r="AC1227" i="1" s="1" a="1"/>
  <c r="AC1227" i="1" s="1"/>
  <c r="AA1228" i="1"/>
  <c r="AB1228" i="1" s="1"/>
  <c r="AC1228" i="1" s="1" a="1"/>
  <c r="AC1228" i="1" s="1"/>
  <c r="AA1229" i="1"/>
  <c r="AB1229" i="1" s="1"/>
  <c r="AC1229" i="1" s="1" a="1"/>
  <c r="AC1229" i="1" s="1"/>
  <c r="AA1230" i="1"/>
  <c r="AB1230" i="1" s="1"/>
  <c r="AC1230" i="1" s="1" a="1"/>
  <c r="AC1230" i="1" s="1"/>
  <c r="AA1231" i="1"/>
  <c r="AB1231" i="1" s="1"/>
  <c r="AC1231" i="1" s="1" a="1"/>
  <c r="AC1231" i="1" s="1"/>
  <c r="AA1232" i="1"/>
  <c r="AB1232" i="1" s="1"/>
  <c r="AC1232" i="1" s="1" a="1"/>
  <c r="AC1232" i="1" s="1"/>
  <c r="AA1233" i="1"/>
  <c r="AB1233" i="1" s="1"/>
  <c r="AC1233" i="1" s="1" a="1"/>
  <c r="AC1233" i="1" s="1"/>
  <c r="AA1234" i="1"/>
  <c r="AB1234" i="1" s="1"/>
  <c r="AC1234" i="1" s="1" a="1"/>
  <c r="AC1234" i="1" s="1"/>
  <c r="AA1235" i="1"/>
  <c r="AB1235" i="1" s="1"/>
  <c r="AC1235" i="1" s="1" a="1"/>
  <c r="AC1235" i="1" s="1"/>
  <c r="AA1236" i="1"/>
  <c r="AB1236" i="1" s="1"/>
  <c r="AC1236" i="1" s="1" a="1"/>
  <c r="AC1236" i="1" s="1"/>
  <c r="AA1237" i="1"/>
  <c r="AB1237" i="1" s="1"/>
  <c r="AC1237" i="1" s="1" a="1"/>
  <c r="AC1237" i="1" s="1"/>
  <c r="AA1238" i="1"/>
  <c r="AB1238" i="1" s="1"/>
  <c r="AC1238" i="1" s="1" a="1"/>
  <c r="AC1238" i="1" s="1"/>
  <c r="AA1239" i="1"/>
  <c r="AB1239" i="1" s="1"/>
  <c r="AC1239" i="1" s="1" a="1"/>
  <c r="AC1239" i="1" s="1"/>
  <c r="AA1240" i="1"/>
  <c r="AB1240" i="1" s="1"/>
  <c r="AC1240" i="1" s="1" a="1"/>
  <c r="AC1240" i="1" s="1"/>
  <c r="AA1241" i="1"/>
  <c r="AB1241" i="1" s="1"/>
  <c r="AC1241" i="1" s="1" a="1"/>
  <c r="AC1241" i="1" s="1"/>
  <c r="AA1242" i="1"/>
  <c r="AB1242" i="1" s="1"/>
  <c r="AC1242" i="1" s="1" a="1"/>
  <c r="AC1242" i="1" s="1"/>
  <c r="AA1243" i="1"/>
  <c r="AB1243" i="1" s="1"/>
  <c r="AC1243" i="1" s="1" a="1"/>
  <c r="AC1243" i="1" s="1"/>
  <c r="AA1244" i="1"/>
  <c r="AB1244" i="1" s="1"/>
  <c r="AC1244" i="1" s="1" a="1"/>
  <c r="AC1244" i="1" s="1"/>
  <c r="AA1245" i="1"/>
  <c r="AB1245" i="1" s="1"/>
  <c r="AC1245" i="1" s="1" a="1"/>
  <c r="AC1245" i="1" s="1"/>
  <c r="AA1246" i="1"/>
  <c r="AB1246" i="1" s="1"/>
  <c r="AC1246" i="1" s="1" a="1"/>
  <c r="AC1246" i="1" s="1"/>
  <c r="AA1247" i="1"/>
  <c r="AB1247" i="1" s="1"/>
  <c r="AC1247" i="1" s="1" a="1"/>
  <c r="AC1247" i="1" s="1"/>
  <c r="AA1248" i="1"/>
  <c r="AB1248" i="1" s="1"/>
  <c r="AC1248" i="1" s="1" a="1"/>
  <c r="AC1248" i="1" s="1"/>
  <c r="AA1249" i="1"/>
  <c r="AB1249" i="1" s="1"/>
  <c r="AC1249" i="1" s="1" a="1"/>
  <c r="AC1249" i="1" s="1"/>
  <c r="AA1250" i="1"/>
  <c r="AB1250" i="1" s="1"/>
  <c r="AC1250" i="1" s="1" a="1"/>
  <c r="AC1250" i="1" s="1"/>
  <c r="AA1251" i="1"/>
  <c r="AB1251" i="1" s="1"/>
  <c r="AC1251" i="1" s="1" a="1"/>
  <c r="AC1251" i="1" s="1"/>
  <c r="AA1252" i="1"/>
  <c r="AB1252" i="1" s="1"/>
  <c r="AC1252" i="1" s="1" a="1"/>
  <c r="AC1252" i="1" s="1"/>
  <c r="AA1253" i="1"/>
  <c r="AB1253" i="1" s="1"/>
  <c r="AC1253" i="1" s="1" a="1"/>
  <c r="AC1253" i="1" s="1"/>
  <c r="AA1254" i="1"/>
  <c r="AB1254" i="1" s="1"/>
  <c r="AC1254" i="1" s="1" a="1"/>
  <c r="AC1254" i="1" s="1"/>
  <c r="AA1255" i="1"/>
  <c r="AB1255" i="1" s="1"/>
  <c r="AC1255" i="1" s="1" a="1"/>
  <c r="AC1255" i="1" s="1"/>
  <c r="AA1256" i="1"/>
  <c r="AB1256" i="1" s="1"/>
  <c r="AC1256" i="1" s="1" a="1"/>
  <c r="AC1256" i="1" s="1"/>
  <c r="AA1257" i="1"/>
  <c r="AB1257" i="1" s="1"/>
  <c r="AC1257" i="1" s="1" a="1"/>
  <c r="AC1257" i="1" s="1"/>
  <c r="AA1258" i="1"/>
  <c r="AB1258" i="1" s="1"/>
  <c r="AC1258" i="1" s="1" a="1"/>
  <c r="AC1258" i="1" s="1"/>
  <c r="AA1259" i="1"/>
  <c r="AB1259" i="1" s="1"/>
  <c r="AC1259" i="1" s="1" a="1"/>
  <c r="AC1259" i="1" s="1"/>
  <c r="AA1260" i="1"/>
  <c r="AB1260" i="1" s="1"/>
  <c r="AC1260" i="1" s="1" a="1"/>
  <c r="AC1260" i="1" s="1"/>
  <c r="AA1261" i="1"/>
  <c r="AB1261" i="1" s="1"/>
  <c r="AC1261" i="1" s="1" a="1"/>
  <c r="AC1261" i="1" s="1"/>
  <c r="AA1262" i="1"/>
  <c r="AB1262" i="1" s="1"/>
  <c r="AC1262" i="1" s="1" a="1"/>
  <c r="AC1262" i="1" s="1"/>
  <c r="AA1263" i="1"/>
  <c r="AB1263" i="1" s="1"/>
  <c r="AC1263" i="1" s="1" a="1"/>
  <c r="AC1263" i="1" s="1"/>
  <c r="AA1264" i="1"/>
  <c r="AB1264" i="1" s="1"/>
  <c r="AC1264" i="1" s="1" a="1"/>
  <c r="AC1264" i="1" s="1"/>
  <c r="AA1265" i="1"/>
  <c r="AB1265" i="1" s="1"/>
  <c r="AC1265" i="1" s="1" a="1"/>
  <c r="AC1265" i="1" s="1"/>
  <c r="AA1266" i="1"/>
  <c r="AB1266" i="1" s="1"/>
  <c r="AC1266" i="1" s="1" a="1"/>
  <c r="AC1266" i="1" s="1"/>
  <c r="AA1267" i="1"/>
  <c r="AB1267" i="1" s="1"/>
  <c r="AC1267" i="1" s="1" a="1"/>
  <c r="AC1267" i="1" s="1"/>
  <c r="AA1268" i="1"/>
  <c r="AB1268" i="1" s="1"/>
  <c r="AC1268" i="1" s="1" a="1"/>
  <c r="AC1268" i="1" s="1"/>
  <c r="AA1269" i="1"/>
  <c r="AB1269" i="1" s="1"/>
  <c r="AC1269" i="1" s="1" a="1"/>
  <c r="AC1269" i="1" s="1"/>
  <c r="AA1270" i="1"/>
  <c r="AB1270" i="1" s="1"/>
  <c r="AC1270" i="1" s="1" a="1"/>
  <c r="AC1270" i="1" s="1"/>
  <c r="AA1271" i="1"/>
  <c r="AB1271" i="1" s="1"/>
  <c r="AC1271" i="1" s="1" a="1"/>
  <c r="AC1271" i="1" s="1"/>
  <c r="AA1272" i="1"/>
  <c r="AB1272" i="1" s="1"/>
  <c r="AC1272" i="1" s="1" a="1"/>
  <c r="AC1272" i="1" s="1"/>
  <c r="AA1273" i="1"/>
  <c r="AB1273" i="1" s="1"/>
  <c r="AC1273" i="1" s="1" a="1"/>
  <c r="AC1273" i="1" s="1"/>
  <c r="AA1274" i="1"/>
  <c r="AB1274" i="1" s="1"/>
  <c r="AC1274" i="1" s="1" a="1"/>
  <c r="AC1274" i="1" s="1"/>
  <c r="AA1275" i="1"/>
  <c r="AB1275" i="1" s="1"/>
  <c r="AC1275" i="1" s="1" a="1"/>
  <c r="AC1275" i="1" s="1"/>
  <c r="AA1276" i="1"/>
  <c r="AB1276" i="1" s="1"/>
  <c r="AC1276" i="1" s="1" a="1"/>
  <c r="AC1276" i="1" s="1"/>
  <c r="AA1277" i="1"/>
  <c r="AB1277" i="1" s="1"/>
  <c r="AC1277" i="1" s="1" a="1"/>
  <c r="AC1277" i="1" s="1"/>
  <c r="AA1278" i="1"/>
  <c r="AB1278" i="1" s="1"/>
  <c r="AC1278" i="1" s="1" a="1"/>
  <c r="AC1278" i="1" s="1"/>
  <c r="AA1279" i="1"/>
  <c r="AB1279" i="1" s="1"/>
  <c r="AC1279" i="1" s="1" a="1"/>
  <c r="AC1279" i="1" s="1"/>
  <c r="AA1280" i="1"/>
  <c r="AB1280" i="1" s="1"/>
  <c r="AC1280" i="1" s="1" a="1"/>
  <c r="AC1280" i="1" s="1"/>
  <c r="AA1281" i="1"/>
  <c r="AB1281" i="1" s="1"/>
  <c r="AC1281" i="1" s="1" a="1"/>
  <c r="AC1281" i="1" s="1"/>
  <c r="AA1282" i="1"/>
  <c r="AB1282" i="1" s="1"/>
  <c r="AC1282" i="1" s="1" a="1"/>
  <c r="AC1282" i="1" s="1"/>
  <c r="AA1283" i="1"/>
  <c r="AB1283" i="1" s="1"/>
  <c r="AC1283" i="1" s="1" a="1"/>
  <c r="AC1283" i="1" s="1"/>
  <c r="AA1284" i="1"/>
  <c r="AB1284" i="1" s="1"/>
  <c r="AC1284" i="1" s="1" a="1"/>
  <c r="AC1284" i="1" s="1"/>
  <c r="AA1285" i="1"/>
  <c r="AB1285" i="1" s="1"/>
  <c r="AC1285" i="1" s="1" a="1"/>
  <c r="AC1285" i="1" s="1"/>
  <c r="AA1286" i="1"/>
  <c r="AB1286" i="1" s="1"/>
  <c r="AC1286" i="1" s="1" a="1"/>
  <c r="AC1286" i="1" s="1"/>
  <c r="AA1287" i="1"/>
  <c r="AB1287" i="1" s="1"/>
  <c r="AC1287" i="1" s="1" a="1"/>
  <c r="AC1287" i="1" s="1"/>
  <c r="AA1288" i="1"/>
  <c r="AB1288" i="1" s="1"/>
  <c r="AC1288" i="1" s="1" a="1"/>
  <c r="AC1288" i="1" s="1"/>
  <c r="AA1289" i="1"/>
  <c r="AB1289" i="1" s="1"/>
  <c r="AC1289" i="1" s="1" a="1"/>
  <c r="AC1289" i="1" s="1"/>
  <c r="AA1290" i="1"/>
  <c r="AB1290" i="1" s="1"/>
  <c r="AC1290" i="1" s="1" a="1"/>
  <c r="AC1290" i="1" s="1"/>
  <c r="AA1291" i="1"/>
  <c r="AB1291" i="1" s="1"/>
  <c r="AC1291" i="1" s="1" a="1"/>
  <c r="AC1291" i="1" s="1"/>
  <c r="AA1292" i="1"/>
  <c r="AB1292" i="1" s="1"/>
  <c r="AC1292" i="1" s="1" a="1"/>
  <c r="AC1292" i="1" s="1"/>
  <c r="AA1293" i="1"/>
  <c r="AB1293" i="1" s="1"/>
  <c r="AC1293" i="1" s="1" a="1"/>
  <c r="AC1293" i="1" s="1"/>
  <c r="AA1294" i="1"/>
  <c r="AB1294" i="1" s="1"/>
  <c r="AC1294" i="1" s="1" a="1"/>
  <c r="AC1294" i="1" s="1"/>
  <c r="AA1295" i="1"/>
  <c r="AB1295" i="1" s="1"/>
  <c r="AC1295" i="1" s="1" a="1"/>
  <c r="AC1295" i="1" s="1"/>
  <c r="AA1296" i="1"/>
  <c r="AB1296" i="1" s="1"/>
  <c r="AC1296" i="1" s="1" a="1"/>
  <c r="AC1296" i="1" s="1"/>
  <c r="AA1297" i="1"/>
  <c r="AB1297" i="1" s="1"/>
  <c r="AC1297" i="1" s="1" a="1"/>
  <c r="AC1297" i="1" s="1"/>
  <c r="AA1298" i="1"/>
  <c r="AB1298" i="1" s="1"/>
  <c r="AC1298" i="1" s="1" a="1"/>
  <c r="AC1298" i="1" s="1"/>
  <c r="AA1299" i="1"/>
  <c r="AB1299" i="1" s="1"/>
  <c r="AC1299" i="1" s="1" a="1"/>
  <c r="AC1299" i="1" s="1"/>
  <c r="AA1300" i="1"/>
  <c r="AB1300" i="1" s="1"/>
  <c r="AC1300" i="1" s="1" a="1"/>
  <c r="AC1300" i="1" s="1"/>
  <c r="AA1301" i="1"/>
  <c r="AB1301" i="1" s="1"/>
  <c r="AC1301" i="1" s="1" a="1"/>
  <c r="AC1301" i="1" s="1"/>
  <c r="AA1302" i="1"/>
  <c r="AB1302" i="1" s="1"/>
  <c r="AC1302" i="1" s="1" a="1"/>
  <c r="AC1302" i="1" s="1"/>
  <c r="AA1303" i="1"/>
  <c r="AB1303" i="1" s="1"/>
  <c r="AC1303" i="1" s="1" a="1"/>
  <c r="AC1303" i="1" s="1"/>
  <c r="AA1304" i="1"/>
  <c r="AB1304" i="1" s="1"/>
  <c r="AC1304" i="1" s="1" a="1"/>
  <c r="AC1304" i="1" s="1"/>
  <c r="AA1305" i="1"/>
  <c r="AB1305" i="1" s="1"/>
  <c r="AC1305" i="1" s="1" a="1"/>
  <c r="AC1305" i="1" s="1"/>
  <c r="AA1306" i="1"/>
  <c r="AB1306" i="1" s="1"/>
  <c r="AC1306" i="1" s="1" a="1"/>
  <c r="AC1306" i="1" s="1"/>
  <c r="AA1307" i="1"/>
  <c r="AB1307" i="1" s="1"/>
  <c r="AC1307" i="1" s="1" a="1"/>
  <c r="AC1307" i="1" s="1"/>
  <c r="AA1308" i="1"/>
  <c r="AB1308" i="1" s="1"/>
  <c r="AC1308" i="1" s="1" a="1"/>
  <c r="AC1308" i="1" s="1"/>
  <c r="AA1309" i="1"/>
  <c r="AB1309" i="1" s="1"/>
  <c r="AC1309" i="1" s="1" a="1"/>
  <c r="AC1309" i="1" s="1"/>
  <c r="AA1310" i="1"/>
  <c r="AB1310" i="1" s="1"/>
  <c r="AC1310" i="1" s="1" a="1"/>
  <c r="AC1310" i="1" s="1"/>
  <c r="AA1311" i="1"/>
  <c r="AB1311" i="1" s="1"/>
  <c r="AC1311" i="1" s="1" a="1"/>
  <c r="AC1311" i="1" s="1"/>
  <c r="AA1312" i="1"/>
  <c r="AB1312" i="1" s="1"/>
  <c r="AC1312" i="1" s="1" a="1"/>
  <c r="AC1312" i="1" s="1"/>
  <c r="AA1313" i="1"/>
  <c r="AB1313" i="1" s="1"/>
  <c r="AC1313" i="1" s="1" a="1"/>
  <c r="AC1313" i="1" s="1"/>
  <c r="AA1314" i="1"/>
  <c r="AB1314" i="1" s="1"/>
  <c r="AC1314" i="1" s="1" a="1"/>
  <c r="AC1314" i="1" s="1"/>
  <c r="AA1315" i="1"/>
  <c r="AB1315" i="1" s="1"/>
  <c r="AC1315" i="1" s="1" a="1"/>
  <c r="AC1315" i="1" s="1"/>
  <c r="AA1316" i="1"/>
  <c r="AB1316" i="1" s="1"/>
  <c r="AC1316" i="1" s="1" a="1"/>
  <c r="AC1316" i="1" s="1"/>
  <c r="AA1317" i="1"/>
  <c r="AB1317" i="1" s="1"/>
  <c r="AC1317" i="1" s="1" a="1"/>
  <c r="AC1317" i="1" s="1"/>
  <c r="AA1318" i="1"/>
  <c r="AB1318" i="1" s="1"/>
  <c r="AC1318" i="1" s="1" a="1"/>
  <c r="AC1318" i="1" s="1"/>
  <c r="AA1319" i="1"/>
  <c r="AB1319" i="1" s="1"/>
  <c r="AC1319" i="1" s="1" a="1"/>
  <c r="AC1319" i="1" s="1"/>
  <c r="AA1320" i="1"/>
  <c r="AB1320" i="1" s="1"/>
  <c r="AC1320" i="1" s="1" a="1"/>
  <c r="AC1320" i="1" s="1"/>
  <c r="AA1321" i="1"/>
  <c r="AB1321" i="1" s="1"/>
  <c r="AC1321" i="1" s="1" a="1"/>
  <c r="AC1321" i="1" s="1"/>
  <c r="AA1322" i="1"/>
  <c r="AB1322" i="1" s="1"/>
  <c r="AC1322" i="1" s="1" a="1"/>
  <c r="AC1322" i="1" s="1"/>
  <c r="AA1323" i="1"/>
  <c r="AB1323" i="1" s="1"/>
  <c r="AC1323" i="1" s="1" a="1"/>
  <c r="AC1323" i="1" s="1"/>
  <c r="AA1324" i="1"/>
  <c r="AB1324" i="1" s="1"/>
  <c r="AC1324" i="1" s="1" a="1"/>
  <c r="AC1324" i="1" s="1"/>
  <c r="AA1325" i="1"/>
  <c r="AB1325" i="1" s="1"/>
  <c r="AC1325" i="1" s="1" a="1"/>
  <c r="AC1325" i="1" s="1"/>
  <c r="AA1326" i="1"/>
  <c r="AB1326" i="1" s="1"/>
  <c r="AC1326" i="1" s="1" a="1"/>
  <c r="AC1326" i="1" s="1"/>
  <c r="AA1327" i="1"/>
  <c r="AB1327" i="1" s="1"/>
  <c r="AC1327" i="1" s="1" a="1"/>
  <c r="AC1327" i="1" s="1"/>
  <c r="AA1328" i="1"/>
  <c r="AB1328" i="1" s="1"/>
  <c r="AC1328" i="1" s="1" a="1"/>
  <c r="AC1328" i="1" s="1"/>
  <c r="AA1329" i="1"/>
  <c r="AB1329" i="1" s="1"/>
  <c r="AC1329" i="1" s="1" a="1"/>
  <c r="AC1329" i="1" s="1"/>
  <c r="AA1330" i="1"/>
  <c r="AB1330" i="1" s="1"/>
  <c r="AC1330" i="1" s="1" a="1"/>
  <c r="AC1330" i="1" s="1"/>
  <c r="AA1331" i="1"/>
  <c r="AB1331" i="1" s="1"/>
  <c r="AC1331" i="1" s="1" a="1"/>
  <c r="AC1331" i="1" s="1"/>
  <c r="AA1332" i="1"/>
  <c r="AB1332" i="1" s="1"/>
  <c r="AC1332" i="1" s="1" a="1"/>
  <c r="AC1332" i="1" s="1"/>
  <c r="AA1333" i="1"/>
  <c r="AB1333" i="1" s="1"/>
  <c r="AC1333" i="1" s="1" a="1"/>
  <c r="AC1333" i="1" s="1"/>
  <c r="AA1334" i="1"/>
  <c r="AB1334" i="1" s="1"/>
  <c r="AC1334" i="1" s="1" a="1"/>
  <c r="AC1334" i="1" s="1"/>
  <c r="AA1335" i="1"/>
  <c r="AB1335" i="1" s="1"/>
  <c r="AC1335" i="1" s="1" a="1"/>
  <c r="AC1335" i="1" s="1"/>
  <c r="AA1336" i="1"/>
  <c r="AB1336" i="1" s="1"/>
  <c r="AC1336" i="1" s="1" a="1"/>
  <c r="AC1336" i="1" s="1"/>
  <c r="AA1337" i="1"/>
  <c r="AB1337" i="1" s="1"/>
  <c r="AC1337" i="1" s="1" a="1"/>
  <c r="AC1337" i="1" s="1"/>
  <c r="AA1338" i="1"/>
  <c r="AB1338" i="1" s="1"/>
  <c r="AC1338" i="1" s="1" a="1"/>
  <c r="AC1338" i="1" s="1"/>
  <c r="AA1339" i="1"/>
  <c r="AB1339" i="1" s="1"/>
  <c r="AC1339" i="1" s="1" a="1"/>
  <c r="AC1339" i="1" s="1"/>
  <c r="AA1340" i="1"/>
  <c r="AB1340" i="1" s="1"/>
  <c r="AC1340" i="1" s="1" a="1"/>
  <c r="AC1340" i="1" s="1"/>
  <c r="AA1341" i="1"/>
  <c r="AB1341" i="1" s="1"/>
  <c r="AC1341" i="1" s="1" a="1"/>
  <c r="AC1341" i="1" s="1"/>
  <c r="AA1342" i="1"/>
  <c r="AB1342" i="1" s="1"/>
  <c r="AC1342" i="1" s="1" a="1"/>
  <c r="AC1342" i="1" s="1"/>
  <c r="AA1343" i="1"/>
  <c r="AB1343" i="1" s="1"/>
  <c r="AC1343" i="1" s="1" a="1"/>
  <c r="AC1343" i="1" s="1"/>
  <c r="AA1344" i="1"/>
  <c r="AB1344" i="1" s="1"/>
  <c r="AC1344" i="1" s="1" a="1"/>
  <c r="AC1344" i="1" s="1"/>
  <c r="AA1345" i="1"/>
  <c r="AB1345" i="1" s="1"/>
  <c r="AC1345" i="1" s="1" a="1"/>
  <c r="AC1345" i="1" s="1"/>
  <c r="AA1346" i="1"/>
  <c r="AB1346" i="1" s="1"/>
  <c r="AC1346" i="1" s="1" a="1"/>
  <c r="AC1346" i="1" s="1"/>
  <c r="AA1347" i="1"/>
  <c r="AB1347" i="1" s="1"/>
  <c r="AC1347" i="1" s="1" a="1"/>
  <c r="AC1347" i="1" s="1"/>
  <c r="AA1348" i="1"/>
  <c r="AB1348" i="1" s="1"/>
  <c r="AC1348" i="1" s="1" a="1"/>
  <c r="AC1348" i="1" s="1"/>
  <c r="AA1349" i="1"/>
  <c r="AB1349" i="1" s="1"/>
  <c r="AC1349" i="1" s="1" a="1"/>
  <c r="AC1349" i="1" s="1"/>
  <c r="AA1350" i="1"/>
  <c r="AB1350" i="1" s="1"/>
  <c r="AC1350" i="1" s="1" a="1"/>
  <c r="AC1350" i="1" s="1"/>
  <c r="AA1351" i="1"/>
  <c r="AB1351" i="1" s="1"/>
  <c r="AC1351" i="1" s="1" a="1"/>
  <c r="AC1351" i="1" s="1"/>
  <c r="AA1352" i="1"/>
  <c r="AB1352" i="1" s="1"/>
  <c r="AC1352" i="1" s="1" a="1"/>
  <c r="AC1352" i="1" s="1"/>
  <c r="AA1353" i="1"/>
  <c r="AB1353" i="1" s="1"/>
  <c r="AC1353" i="1" s="1" a="1"/>
  <c r="AC1353" i="1" s="1"/>
  <c r="AA1354" i="1"/>
  <c r="AB1354" i="1" s="1"/>
  <c r="AC1354" i="1" s="1" a="1"/>
  <c r="AC1354" i="1" s="1"/>
  <c r="AA1355" i="1"/>
  <c r="AB1355" i="1" s="1"/>
  <c r="AC1355" i="1" s="1" a="1"/>
  <c r="AC1355" i="1" s="1"/>
  <c r="AA1356" i="1"/>
  <c r="AB1356" i="1" s="1"/>
  <c r="AC1356" i="1" s="1" a="1"/>
  <c r="AC1356" i="1" s="1"/>
  <c r="AA1357" i="1"/>
  <c r="AB1357" i="1" s="1"/>
  <c r="AC1357" i="1" s="1" a="1"/>
  <c r="AC1357" i="1" s="1"/>
  <c r="AA1358" i="1"/>
  <c r="AB1358" i="1" s="1"/>
  <c r="AC1358" i="1" s="1" a="1"/>
  <c r="AC1358" i="1" s="1"/>
  <c r="AA1359" i="1"/>
  <c r="AB1359" i="1" s="1"/>
  <c r="AC1359" i="1" s="1" a="1"/>
  <c r="AC1359" i="1" s="1"/>
  <c r="AA1360" i="1"/>
  <c r="AB1360" i="1" s="1"/>
  <c r="AC1360" i="1" s="1" a="1"/>
  <c r="AC1360" i="1" s="1"/>
  <c r="AA1361" i="1"/>
  <c r="AB1361" i="1" s="1"/>
  <c r="AC1361" i="1" s="1" a="1"/>
  <c r="AC1361" i="1" s="1"/>
  <c r="AA1362" i="1"/>
  <c r="AB1362" i="1" s="1"/>
  <c r="AC1362" i="1" s="1" a="1"/>
  <c r="AC1362" i="1" s="1"/>
  <c r="AA1363" i="1"/>
  <c r="AB1363" i="1" s="1"/>
  <c r="AC1363" i="1" s="1" a="1"/>
  <c r="AC1363" i="1" s="1"/>
  <c r="AA1364" i="1"/>
  <c r="AB1364" i="1" s="1"/>
  <c r="AC1364" i="1" s="1" a="1"/>
  <c r="AC1364" i="1" s="1"/>
  <c r="A2" i="21"/>
  <c r="A3" i="21" s="1"/>
  <c r="A4" i="21" s="1"/>
  <c r="A5" i="21" s="1"/>
  <c r="A6" i="21" s="1"/>
  <c r="A7" i="21" s="1"/>
  <c r="A8" i="21" s="1"/>
  <c r="A9" i="21" s="1"/>
  <c r="A10" i="21" s="1"/>
  <c r="A11" i="21" s="1"/>
  <c r="A12" i="21" s="1"/>
  <c r="A13" i="21" s="1"/>
  <c r="AA2" i="1"/>
  <c r="AD1008" i="1" l="1"/>
  <c r="AD976" i="1"/>
  <c r="AD1068" i="1"/>
  <c r="AD1036" i="1"/>
  <c r="AD1004" i="1"/>
  <c r="AD996" i="1"/>
  <c r="AD988" i="1"/>
  <c r="AD980" i="1"/>
  <c r="AD972" i="1"/>
  <c r="AD1083" i="1"/>
  <c r="AD1075" i="1"/>
  <c r="AD1067" i="1"/>
  <c r="AD1059" i="1"/>
  <c r="AD1051" i="1"/>
  <c r="AD1043" i="1"/>
  <c r="AD1035" i="1"/>
  <c r="AD1027" i="1"/>
  <c r="AD1019" i="1"/>
  <c r="AD1011" i="1"/>
  <c r="AD979" i="1"/>
  <c r="AD971" i="1"/>
  <c r="AB2" i="1"/>
  <c r="AC2" i="1" s="1" a="1"/>
  <c r="AC2" i="1" s="1"/>
  <c r="AD969" i="1"/>
  <c r="AD970" i="1"/>
  <c r="AD973" i="1"/>
  <c r="AD974" i="1"/>
  <c r="AD975" i="1"/>
  <c r="AD977" i="1"/>
  <c r="AD978" i="1"/>
  <c r="AD981" i="1"/>
  <c r="AD982" i="1"/>
  <c r="AD983" i="1"/>
  <c r="AD984" i="1"/>
  <c r="AD985" i="1"/>
  <c r="AD986" i="1"/>
  <c r="AD987" i="1"/>
  <c r="AD989" i="1"/>
  <c r="AD990" i="1"/>
  <c r="AD991" i="1"/>
  <c r="AD992" i="1"/>
  <c r="AD993" i="1"/>
  <c r="AD994" i="1"/>
  <c r="AD995" i="1"/>
  <c r="AD997" i="1"/>
  <c r="AD998" i="1"/>
  <c r="AD999" i="1"/>
  <c r="AD1000" i="1"/>
  <c r="AD1001" i="1"/>
  <c r="AD1002" i="1"/>
  <c r="AD1003" i="1"/>
  <c r="AD1005" i="1"/>
  <c r="AD1006" i="1"/>
  <c r="AD1007" i="1"/>
  <c r="AD1009" i="1"/>
  <c r="AD1010" i="1"/>
  <c r="AD1012" i="1"/>
  <c r="AD1013" i="1"/>
  <c r="AD1014" i="1"/>
  <c r="AD1015" i="1"/>
  <c r="AD1016" i="1"/>
  <c r="AD1017" i="1"/>
  <c r="AD1018" i="1"/>
  <c r="AD1020" i="1"/>
  <c r="AD1021" i="1"/>
  <c r="AD1022" i="1"/>
  <c r="AD1023" i="1"/>
  <c r="AD1024" i="1"/>
  <c r="AD1025" i="1"/>
  <c r="AD1026" i="1"/>
  <c r="AD1028" i="1"/>
  <c r="AD1029" i="1"/>
  <c r="AD1030" i="1"/>
  <c r="AD1031" i="1"/>
  <c r="AD1032" i="1"/>
  <c r="AD1033" i="1"/>
  <c r="AD1034" i="1"/>
  <c r="AD1037" i="1"/>
  <c r="AD1038" i="1"/>
  <c r="AD1039" i="1"/>
  <c r="AD1040" i="1"/>
  <c r="AD1041" i="1"/>
  <c r="AD1042" i="1"/>
  <c r="AD1044" i="1"/>
  <c r="AD1045" i="1"/>
  <c r="AD1046" i="1"/>
  <c r="AD1047" i="1"/>
  <c r="AD1048" i="1"/>
  <c r="AD1049" i="1"/>
  <c r="AD1050" i="1"/>
  <c r="AD1052" i="1"/>
  <c r="AD1053" i="1"/>
  <c r="AD1054" i="1"/>
  <c r="AD1055" i="1"/>
  <c r="AD1056" i="1"/>
  <c r="AD1057" i="1"/>
  <c r="AD1058" i="1"/>
  <c r="AD1060" i="1"/>
  <c r="AD1061" i="1"/>
  <c r="AD1062" i="1"/>
  <c r="AD1063" i="1"/>
  <c r="AD1064" i="1"/>
  <c r="AD1065" i="1"/>
  <c r="AD1066" i="1"/>
  <c r="AD1069" i="1"/>
  <c r="AD1070" i="1"/>
  <c r="AD1071" i="1"/>
  <c r="AD1072" i="1"/>
  <c r="AD1073" i="1"/>
  <c r="AD1074" i="1"/>
  <c r="AD1076" i="1"/>
  <c r="AD1077" i="1"/>
  <c r="AD1078" i="1"/>
  <c r="AD1079" i="1"/>
  <c r="AD1080" i="1"/>
  <c r="AD1081" i="1"/>
  <c r="AD1082" i="1"/>
  <c r="AF969" i="1"/>
  <c r="AF970" i="1"/>
  <c r="AF971" i="1"/>
  <c r="AF972" i="1"/>
  <c r="AF973" i="1"/>
  <c r="AF974" i="1"/>
  <c r="AF975" i="1"/>
  <c r="AF976" i="1"/>
  <c r="AF977" i="1"/>
  <c r="AF978" i="1"/>
  <c r="AF979" i="1"/>
  <c r="AF980" i="1"/>
  <c r="AF981" i="1"/>
  <c r="AF982" i="1"/>
  <c r="AF983" i="1"/>
  <c r="AF984" i="1"/>
  <c r="AF985" i="1"/>
  <c r="AF986" i="1"/>
  <c r="AF987" i="1"/>
  <c r="AF988" i="1"/>
  <c r="AF989" i="1"/>
  <c r="AF990" i="1"/>
  <c r="AF991" i="1"/>
  <c r="AF992" i="1"/>
  <c r="AF993" i="1"/>
  <c r="AF994" i="1"/>
  <c r="AF995" i="1"/>
  <c r="AF996" i="1"/>
  <c r="AF997" i="1"/>
  <c r="AF998" i="1"/>
  <c r="AF999" i="1"/>
  <c r="AF1000" i="1"/>
  <c r="AF1001" i="1"/>
  <c r="AF1002" i="1"/>
  <c r="AF1003" i="1"/>
  <c r="AF1004" i="1"/>
  <c r="AF1005" i="1"/>
  <c r="AF1006" i="1"/>
  <c r="AF1007" i="1"/>
  <c r="AF1008" i="1"/>
  <c r="AF1009" i="1"/>
  <c r="AF1010" i="1"/>
  <c r="AF1011" i="1"/>
  <c r="AF1012" i="1"/>
  <c r="AF1013" i="1"/>
  <c r="AF1014" i="1"/>
  <c r="AF1015" i="1"/>
  <c r="AF1016" i="1"/>
  <c r="AF1017" i="1"/>
  <c r="AF1018" i="1"/>
  <c r="AF1019" i="1"/>
  <c r="AF1020" i="1"/>
  <c r="AF1021" i="1"/>
  <c r="AF1022" i="1"/>
  <c r="AF1023" i="1"/>
  <c r="AF1024" i="1"/>
  <c r="AF1025" i="1"/>
  <c r="AF1026" i="1"/>
  <c r="AF1027" i="1"/>
  <c r="AF1028" i="1"/>
  <c r="AF1029" i="1"/>
  <c r="AF1030" i="1"/>
  <c r="AF1031" i="1"/>
  <c r="AF1032" i="1"/>
  <c r="AF1033" i="1"/>
  <c r="AF1034" i="1"/>
  <c r="AF1035" i="1"/>
  <c r="AF1036" i="1"/>
  <c r="AF1037" i="1"/>
  <c r="AF1038" i="1"/>
  <c r="AF1039" i="1"/>
  <c r="AF1040" i="1"/>
  <c r="AF1041" i="1"/>
  <c r="AF1042" i="1"/>
  <c r="AF1043" i="1"/>
  <c r="AF1044" i="1"/>
  <c r="AF1045" i="1"/>
  <c r="AF1046" i="1"/>
  <c r="AF1047" i="1"/>
  <c r="AF1048" i="1"/>
  <c r="AF1049" i="1"/>
  <c r="AF1050" i="1"/>
  <c r="AF1051" i="1"/>
  <c r="AF1052" i="1"/>
  <c r="AF1053" i="1"/>
  <c r="AF1054" i="1"/>
  <c r="AF1055" i="1"/>
  <c r="AF1056" i="1"/>
  <c r="AF1057" i="1"/>
  <c r="AF1058" i="1"/>
  <c r="AF1059" i="1"/>
  <c r="AF1060" i="1"/>
  <c r="AF1061" i="1"/>
  <c r="AF1062" i="1"/>
  <c r="AF1063" i="1"/>
  <c r="AF1064" i="1"/>
  <c r="AF1065" i="1"/>
  <c r="AF1066" i="1"/>
  <c r="AF1067" i="1"/>
  <c r="AF1068" i="1"/>
  <c r="AF1069" i="1"/>
  <c r="AF1070" i="1"/>
  <c r="AF1071" i="1"/>
  <c r="AF1072" i="1"/>
  <c r="AF1073" i="1"/>
  <c r="AF1074" i="1"/>
  <c r="AF1075" i="1"/>
  <c r="AF1076" i="1"/>
  <c r="AF1077" i="1"/>
  <c r="AF1078" i="1"/>
  <c r="AF1079" i="1"/>
  <c r="AF1080" i="1"/>
  <c r="AF1081" i="1"/>
  <c r="AF1082" i="1"/>
  <c r="AF1083" i="1"/>
  <c r="AG969" i="1"/>
  <c r="AG970" i="1"/>
  <c r="AG971" i="1"/>
  <c r="AG972" i="1"/>
  <c r="AG973" i="1"/>
  <c r="AG974" i="1"/>
  <c r="AG975" i="1"/>
  <c r="AG976" i="1"/>
  <c r="AG977" i="1"/>
  <c r="AG978" i="1"/>
  <c r="AG979" i="1"/>
  <c r="AG980" i="1"/>
  <c r="AG981" i="1"/>
  <c r="AG982" i="1"/>
  <c r="AG983" i="1"/>
  <c r="AG984" i="1"/>
  <c r="AG985" i="1"/>
  <c r="AG986" i="1"/>
  <c r="AG987" i="1"/>
  <c r="AG988" i="1"/>
  <c r="AG989" i="1"/>
  <c r="AG990" i="1"/>
  <c r="AG991" i="1"/>
  <c r="AG992" i="1"/>
  <c r="AG993" i="1"/>
  <c r="AG994" i="1"/>
  <c r="AG995" i="1"/>
  <c r="AG996" i="1"/>
  <c r="AG997" i="1"/>
  <c r="AG998" i="1"/>
  <c r="AG999" i="1"/>
  <c r="AG1000" i="1"/>
  <c r="AG1001" i="1"/>
  <c r="AG1002" i="1"/>
  <c r="AG1003" i="1"/>
  <c r="AG1004" i="1"/>
  <c r="AG1005" i="1"/>
  <c r="AG1006" i="1"/>
  <c r="AG1007" i="1"/>
  <c r="AG1008" i="1"/>
  <c r="AG1009" i="1"/>
  <c r="AG1010" i="1"/>
  <c r="AG1011" i="1"/>
  <c r="AG1012" i="1"/>
  <c r="AG1013" i="1"/>
  <c r="AG1014" i="1"/>
  <c r="AG1015" i="1"/>
  <c r="AG1016" i="1"/>
  <c r="AG1017" i="1"/>
  <c r="AG1018" i="1"/>
  <c r="AG1019" i="1"/>
  <c r="AG1020" i="1"/>
  <c r="AG1021" i="1"/>
  <c r="AG1022" i="1"/>
  <c r="AG1023" i="1"/>
  <c r="AG1024" i="1"/>
  <c r="AG1025" i="1"/>
  <c r="AG1026" i="1"/>
  <c r="AG1027" i="1"/>
  <c r="AG1028" i="1"/>
  <c r="AG1029" i="1"/>
  <c r="AG1030" i="1"/>
  <c r="AG1031" i="1"/>
  <c r="AG1032" i="1"/>
  <c r="AG1033" i="1"/>
  <c r="AG1034" i="1"/>
  <c r="AG1035" i="1"/>
  <c r="AG1036" i="1"/>
  <c r="AG1037" i="1"/>
  <c r="AG1038" i="1"/>
  <c r="AG1039" i="1"/>
  <c r="AG1040" i="1"/>
  <c r="AG1041" i="1"/>
  <c r="AG1042" i="1"/>
  <c r="AG1043" i="1"/>
  <c r="AG1044" i="1"/>
  <c r="AG1045" i="1"/>
  <c r="AG1046" i="1"/>
  <c r="AG1047" i="1"/>
  <c r="AG1048" i="1"/>
  <c r="AG1049" i="1"/>
  <c r="AG1050" i="1"/>
  <c r="AG1051" i="1"/>
  <c r="AG1052" i="1"/>
  <c r="AG1053" i="1"/>
  <c r="AG1054" i="1"/>
  <c r="AG1055" i="1"/>
  <c r="AG1056" i="1"/>
  <c r="AG1057" i="1"/>
  <c r="AG1058" i="1"/>
  <c r="AG1059" i="1"/>
  <c r="AG1060" i="1"/>
  <c r="AG1061" i="1"/>
  <c r="AG1062" i="1"/>
  <c r="AG1063" i="1"/>
  <c r="AG1064" i="1"/>
  <c r="AG1065" i="1"/>
  <c r="AG1066" i="1"/>
  <c r="AG1067" i="1"/>
  <c r="AG1068" i="1"/>
  <c r="AG1069" i="1"/>
  <c r="AG1070" i="1"/>
  <c r="AG1071" i="1"/>
  <c r="AG1072" i="1"/>
  <c r="AG1073" i="1"/>
  <c r="AG1074" i="1"/>
  <c r="AG1075" i="1"/>
  <c r="AG1076" i="1"/>
  <c r="AG1077" i="1"/>
  <c r="AG1078" i="1"/>
  <c r="AG1079" i="1"/>
  <c r="AG1080" i="1"/>
  <c r="AG1081" i="1"/>
  <c r="AG1082" i="1"/>
  <c r="AG1083" i="1"/>
  <c r="AH969" i="1"/>
  <c r="AH970" i="1"/>
  <c r="AH971" i="1"/>
  <c r="AH972" i="1"/>
  <c r="AH973" i="1"/>
  <c r="AH974" i="1"/>
  <c r="AH975" i="1"/>
  <c r="AH976" i="1"/>
  <c r="AH977" i="1"/>
  <c r="AH978" i="1"/>
  <c r="AH979" i="1"/>
  <c r="AH980" i="1"/>
  <c r="AH981" i="1"/>
  <c r="AH982" i="1"/>
  <c r="AH983" i="1"/>
  <c r="AH984" i="1"/>
  <c r="AH985" i="1"/>
  <c r="AH986" i="1"/>
  <c r="AH987" i="1"/>
  <c r="AH988" i="1"/>
  <c r="AH989" i="1"/>
  <c r="AH990" i="1"/>
  <c r="AH991" i="1"/>
  <c r="AH992" i="1"/>
  <c r="AH993" i="1"/>
  <c r="AH994" i="1"/>
  <c r="AH995" i="1"/>
  <c r="AH996" i="1"/>
  <c r="AH997" i="1"/>
  <c r="AH998" i="1"/>
  <c r="AH999" i="1"/>
  <c r="AH1000" i="1"/>
  <c r="AH1001" i="1"/>
  <c r="AH1002" i="1"/>
  <c r="AH1003" i="1"/>
  <c r="AH1004" i="1"/>
  <c r="AH1005" i="1"/>
  <c r="AH1006" i="1"/>
  <c r="AH1007" i="1"/>
  <c r="AH1008" i="1"/>
  <c r="AH1009" i="1"/>
  <c r="AH1010" i="1"/>
  <c r="AH1011" i="1"/>
  <c r="AH1012" i="1"/>
  <c r="AH1013" i="1"/>
  <c r="AH1014" i="1"/>
  <c r="AH1015" i="1"/>
  <c r="AH1016" i="1"/>
  <c r="AH1017" i="1"/>
  <c r="AH1018" i="1"/>
  <c r="AH1019" i="1"/>
  <c r="AH1020" i="1"/>
  <c r="AH1021" i="1"/>
  <c r="AH1022" i="1"/>
  <c r="AH1023" i="1"/>
  <c r="AH1024" i="1"/>
  <c r="AH1025" i="1"/>
  <c r="AH1026" i="1"/>
  <c r="AH1027" i="1"/>
  <c r="AH1028" i="1"/>
  <c r="AH1029" i="1"/>
  <c r="AH1030" i="1"/>
  <c r="AH1031" i="1"/>
  <c r="AH1032" i="1"/>
  <c r="AH1033" i="1"/>
  <c r="AH1034" i="1"/>
  <c r="AH1035" i="1"/>
  <c r="AH1036" i="1"/>
  <c r="AH1037" i="1"/>
  <c r="AH1038" i="1"/>
  <c r="AH1039" i="1"/>
  <c r="AH1040" i="1"/>
  <c r="AH1041" i="1"/>
  <c r="AH1042" i="1"/>
  <c r="AH1043" i="1"/>
  <c r="AH1044" i="1"/>
  <c r="AH1045" i="1"/>
  <c r="AH1046" i="1"/>
  <c r="AH1047" i="1"/>
  <c r="AH1048" i="1"/>
  <c r="AH1049" i="1"/>
  <c r="AH1050" i="1"/>
  <c r="AH1051" i="1"/>
  <c r="AH1052" i="1"/>
  <c r="AH1053" i="1"/>
  <c r="AH1054" i="1"/>
  <c r="AH1055" i="1"/>
  <c r="AH1056" i="1"/>
  <c r="AH1057" i="1"/>
  <c r="AH1058" i="1"/>
  <c r="AH1059" i="1"/>
  <c r="AH1060" i="1"/>
  <c r="AH1061" i="1"/>
  <c r="AH1062" i="1"/>
  <c r="AH1063" i="1"/>
  <c r="AH1064" i="1"/>
  <c r="AH1065" i="1"/>
  <c r="AH1066" i="1"/>
  <c r="AH1067" i="1"/>
  <c r="AH1068" i="1"/>
  <c r="AH1069" i="1"/>
  <c r="AH1070" i="1"/>
  <c r="AH1071" i="1"/>
  <c r="AH1072" i="1"/>
  <c r="AH1073" i="1"/>
  <c r="AH1074" i="1"/>
  <c r="AH1075" i="1"/>
  <c r="AH1076" i="1"/>
  <c r="AH1077" i="1"/>
  <c r="AH1078" i="1"/>
  <c r="AH1079" i="1"/>
  <c r="AH1080" i="1"/>
  <c r="AH1081" i="1"/>
  <c r="AH1082" i="1"/>
  <c r="AH1083" i="1"/>
  <c r="AI969" i="1"/>
  <c r="AI970" i="1"/>
  <c r="AI971" i="1"/>
  <c r="AI972" i="1"/>
  <c r="AI973" i="1"/>
  <c r="AI974" i="1"/>
  <c r="AI975" i="1"/>
  <c r="AI976" i="1"/>
  <c r="AI977" i="1"/>
  <c r="AI978" i="1"/>
  <c r="AI979" i="1"/>
  <c r="AI980" i="1"/>
  <c r="AI981" i="1"/>
  <c r="AI982" i="1"/>
  <c r="AI983" i="1"/>
  <c r="AI984" i="1"/>
  <c r="AI985" i="1"/>
  <c r="AI986" i="1"/>
  <c r="AI987" i="1"/>
  <c r="AI988" i="1"/>
  <c r="AI989" i="1"/>
  <c r="AI990" i="1"/>
  <c r="AI991" i="1"/>
  <c r="AI992" i="1"/>
  <c r="AI993" i="1"/>
  <c r="AI994" i="1"/>
  <c r="AI995" i="1"/>
  <c r="AI996" i="1"/>
  <c r="AI997" i="1"/>
  <c r="AI998" i="1"/>
  <c r="AI999" i="1"/>
  <c r="AI1000" i="1"/>
  <c r="AI1001" i="1"/>
  <c r="AI1002" i="1"/>
  <c r="AI1003" i="1"/>
  <c r="AI1004" i="1"/>
  <c r="AI1005" i="1"/>
  <c r="AI1006" i="1"/>
  <c r="AI1007" i="1"/>
  <c r="AI1008" i="1"/>
  <c r="AI1009" i="1"/>
  <c r="AI1010" i="1"/>
  <c r="AI1011" i="1"/>
  <c r="AI1012" i="1"/>
  <c r="AI1013" i="1"/>
  <c r="AI1014" i="1"/>
  <c r="AI1015" i="1"/>
  <c r="AI1016" i="1"/>
  <c r="AI1017" i="1"/>
  <c r="AI1018" i="1"/>
  <c r="AI1019" i="1"/>
  <c r="AI1020" i="1"/>
  <c r="AI1021" i="1"/>
  <c r="AI1022" i="1"/>
  <c r="AI1023" i="1"/>
  <c r="AI1024" i="1"/>
  <c r="AI1025" i="1"/>
  <c r="AI1026" i="1"/>
  <c r="AI1027" i="1"/>
  <c r="AI1028" i="1"/>
  <c r="AI1029" i="1"/>
  <c r="AI1030" i="1"/>
  <c r="AI1031" i="1"/>
  <c r="AI1032" i="1"/>
  <c r="AI1033" i="1"/>
  <c r="AI1034" i="1"/>
  <c r="AI1035" i="1"/>
  <c r="AI1036" i="1"/>
  <c r="AI1037" i="1"/>
  <c r="AI1038" i="1"/>
  <c r="AI1039" i="1"/>
  <c r="AI1040" i="1"/>
  <c r="AI1041" i="1"/>
  <c r="AI1042" i="1"/>
  <c r="AI1043" i="1"/>
  <c r="AI1044" i="1"/>
  <c r="AI1045" i="1"/>
  <c r="AI1046" i="1"/>
  <c r="AI1047" i="1"/>
  <c r="AI1048" i="1"/>
  <c r="AI1049" i="1"/>
  <c r="AI1050" i="1"/>
  <c r="AI1051" i="1"/>
  <c r="AI1052" i="1"/>
  <c r="AI1053" i="1"/>
  <c r="AI1054" i="1"/>
  <c r="AI1055" i="1"/>
  <c r="AI1056" i="1"/>
  <c r="AI1057" i="1"/>
  <c r="AI1058" i="1"/>
  <c r="AI1059" i="1"/>
  <c r="AI1060" i="1"/>
  <c r="AI1061" i="1"/>
  <c r="AI1062" i="1"/>
  <c r="AI1063" i="1"/>
  <c r="AI1064" i="1"/>
  <c r="AI1065" i="1"/>
  <c r="AI1066" i="1"/>
  <c r="AI1067" i="1"/>
  <c r="AI1068" i="1"/>
  <c r="AI1069" i="1"/>
  <c r="AI1070" i="1"/>
  <c r="AI1071" i="1"/>
  <c r="AI1072" i="1"/>
  <c r="AI1073" i="1"/>
  <c r="AI1074" i="1"/>
  <c r="AI1075" i="1"/>
  <c r="AI1076" i="1"/>
  <c r="AI1077" i="1"/>
  <c r="AI1078" i="1"/>
  <c r="AI1079" i="1"/>
  <c r="AI1080" i="1"/>
  <c r="AI1081" i="1"/>
  <c r="AI1082" i="1"/>
  <c r="AI1083"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H514" i="1" l="1"/>
  <c r="AH515" i="1"/>
  <c r="AH516" i="1"/>
  <c r="AH517" i="1"/>
  <c r="AH518" i="1"/>
  <c r="AH519" i="1"/>
  <c r="AH520" i="1"/>
  <c r="AH521" i="1"/>
  <c r="AH522" i="1"/>
  <c r="AH523" i="1"/>
  <c r="AH524" i="1"/>
  <c r="AH525" i="1"/>
  <c r="AH526" i="1"/>
  <c r="AH527" i="1"/>
  <c r="AH528" i="1"/>
  <c r="AH529" i="1"/>
  <c r="AH530" i="1"/>
  <c r="AH531" i="1"/>
  <c r="AH532" i="1"/>
  <c r="AH533" i="1"/>
  <c r="AH534" i="1"/>
  <c r="AH535" i="1"/>
  <c r="AH536" i="1"/>
  <c r="AH537" i="1"/>
  <c r="AH538" i="1"/>
  <c r="AH539" i="1"/>
  <c r="AH540" i="1"/>
  <c r="AH541" i="1"/>
  <c r="AH542" i="1"/>
  <c r="AH543" i="1"/>
  <c r="AH544" i="1"/>
  <c r="AH545" i="1"/>
  <c r="AH546" i="1"/>
  <c r="AH547" i="1"/>
  <c r="AH548" i="1"/>
  <c r="AH549" i="1"/>
  <c r="AH550" i="1"/>
  <c r="AH551" i="1"/>
  <c r="AH552" i="1"/>
  <c r="AH553" i="1"/>
  <c r="AH554" i="1"/>
  <c r="AH555" i="1"/>
  <c r="AH556" i="1"/>
  <c r="AH557" i="1"/>
  <c r="AH558" i="1"/>
  <c r="AH559" i="1"/>
  <c r="AH560" i="1"/>
  <c r="AH561" i="1"/>
  <c r="AH562" i="1"/>
  <c r="AH563" i="1"/>
  <c r="AH564" i="1"/>
  <c r="AH565" i="1"/>
  <c r="AH566" i="1"/>
  <c r="AH567" i="1"/>
  <c r="AH568" i="1"/>
  <c r="AH569" i="1"/>
  <c r="AH570" i="1"/>
  <c r="AH571" i="1"/>
  <c r="AH572" i="1"/>
  <c r="AH573" i="1"/>
  <c r="AH574" i="1"/>
  <c r="AH575" i="1"/>
  <c r="AH576" i="1"/>
  <c r="AH577" i="1"/>
  <c r="AH578" i="1"/>
  <c r="AH579" i="1"/>
  <c r="AH580" i="1"/>
  <c r="AH581" i="1"/>
  <c r="AH582" i="1"/>
  <c r="AH583" i="1"/>
  <c r="AH584" i="1"/>
  <c r="AH585" i="1"/>
  <c r="AH586" i="1"/>
  <c r="AH587" i="1"/>
  <c r="AH588" i="1"/>
  <c r="AH589" i="1"/>
  <c r="AH590" i="1"/>
  <c r="AH591" i="1"/>
  <c r="AH592" i="1"/>
  <c r="AH593" i="1"/>
  <c r="AH594" i="1"/>
  <c r="AH595" i="1"/>
  <c r="AH596" i="1"/>
  <c r="AH597" i="1"/>
  <c r="AH598" i="1"/>
  <c r="AH599" i="1"/>
  <c r="AH600" i="1"/>
  <c r="AH601" i="1"/>
  <c r="AH602" i="1"/>
  <c r="AH603" i="1"/>
  <c r="AH604" i="1"/>
  <c r="AH605" i="1"/>
  <c r="AH606" i="1"/>
  <c r="AH607" i="1"/>
  <c r="AH608" i="1"/>
  <c r="AH609" i="1"/>
  <c r="AH610" i="1"/>
  <c r="AH611" i="1"/>
  <c r="AH612" i="1"/>
  <c r="AH613" i="1"/>
  <c r="AH614" i="1"/>
  <c r="AH615" i="1"/>
  <c r="AH616" i="1"/>
  <c r="AH617" i="1"/>
  <c r="AH618" i="1"/>
  <c r="AH619" i="1"/>
  <c r="AH620" i="1"/>
  <c r="AH621" i="1"/>
  <c r="AH622" i="1"/>
  <c r="AH623" i="1"/>
  <c r="AH624" i="1"/>
  <c r="AH625" i="1"/>
  <c r="AH626" i="1"/>
  <c r="AH627" i="1"/>
  <c r="AH628" i="1"/>
  <c r="AH629" i="1"/>
  <c r="AH630" i="1"/>
  <c r="AH631" i="1"/>
  <c r="AH632" i="1"/>
  <c r="AH633" i="1"/>
  <c r="AH634" i="1"/>
  <c r="AH635" i="1"/>
  <c r="AH636" i="1"/>
  <c r="AH637" i="1"/>
  <c r="AH638" i="1"/>
  <c r="AH639" i="1"/>
  <c r="AH640" i="1"/>
  <c r="AH641" i="1"/>
  <c r="AH642" i="1"/>
  <c r="AH643" i="1"/>
  <c r="AH644" i="1"/>
  <c r="AH645" i="1"/>
  <c r="AH646" i="1"/>
  <c r="AH647" i="1"/>
  <c r="AH648" i="1"/>
  <c r="AH649" i="1"/>
  <c r="AH650" i="1"/>
  <c r="AH651" i="1"/>
  <c r="AH652" i="1"/>
  <c r="AH653" i="1"/>
  <c r="AH654" i="1"/>
  <c r="AH655" i="1"/>
  <c r="AH656" i="1"/>
  <c r="AH657" i="1"/>
  <c r="AH658" i="1"/>
  <c r="AH659" i="1"/>
  <c r="AH660" i="1"/>
  <c r="AH661" i="1"/>
  <c r="AH662" i="1"/>
  <c r="AH663" i="1"/>
  <c r="AH664" i="1"/>
  <c r="AH665" i="1"/>
  <c r="AH666" i="1"/>
  <c r="AH667" i="1"/>
  <c r="AH668" i="1"/>
  <c r="AH669" i="1"/>
  <c r="AH670" i="1"/>
  <c r="AH671" i="1"/>
  <c r="AH672" i="1"/>
  <c r="AH673" i="1"/>
  <c r="AH674" i="1"/>
  <c r="AH675" i="1"/>
  <c r="AH676" i="1"/>
  <c r="AH677" i="1"/>
  <c r="AH678" i="1"/>
  <c r="AH679" i="1"/>
  <c r="AH680" i="1"/>
  <c r="AH681" i="1"/>
  <c r="AH682" i="1"/>
  <c r="AH683" i="1"/>
  <c r="AH684" i="1"/>
  <c r="AH685" i="1"/>
  <c r="AH686" i="1"/>
  <c r="AH687" i="1"/>
  <c r="AH688" i="1"/>
  <c r="AH689" i="1"/>
  <c r="AH690" i="1"/>
  <c r="AH691" i="1"/>
  <c r="AH692" i="1"/>
  <c r="AH693" i="1"/>
  <c r="AH694" i="1"/>
  <c r="AH695" i="1"/>
  <c r="AH696" i="1"/>
  <c r="AH697" i="1"/>
  <c r="AH698" i="1"/>
  <c r="AH699" i="1"/>
  <c r="AH700" i="1"/>
  <c r="AH701" i="1"/>
  <c r="AH702" i="1"/>
  <c r="AH703" i="1"/>
  <c r="AH704" i="1"/>
  <c r="AH705" i="1"/>
  <c r="AH706" i="1"/>
  <c r="AH707" i="1"/>
  <c r="AH708" i="1"/>
  <c r="AH709" i="1"/>
  <c r="AH710" i="1"/>
  <c r="AH711" i="1"/>
  <c r="AH712" i="1"/>
  <c r="AH713" i="1"/>
  <c r="AH714" i="1"/>
  <c r="AH715" i="1"/>
  <c r="AH716" i="1"/>
  <c r="AH717" i="1"/>
  <c r="AH718" i="1"/>
  <c r="AH719" i="1"/>
  <c r="AH720" i="1"/>
  <c r="AH721" i="1"/>
  <c r="AH722" i="1"/>
  <c r="AH723" i="1"/>
  <c r="AH724" i="1"/>
  <c r="AH725" i="1"/>
  <c r="AH726" i="1"/>
  <c r="AH727" i="1"/>
  <c r="AH728" i="1"/>
  <c r="AH729" i="1"/>
  <c r="AH730" i="1"/>
  <c r="AH731" i="1"/>
  <c r="AH732" i="1"/>
  <c r="AH733" i="1"/>
  <c r="AH734" i="1"/>
  <c r="AH735" i="1"/>
  <c r="AH736" i="1"/>
  <c r="AH737" i="1"/>
  <c r="AH738" i="1"/>
  <c r="AH739" i="1"/>
  <c r="AH740" i="1"/>
  <c r="AH741" i="1"/>
  <c r="AH742" i="1"/>
  <c r="AH743" i="1"/>
  <c r="AH744" i="1"/>
  <c r="AH745" i="1"/>
  <c r="AH746" i="1"/>
  <c r="AH747" i="1"/>
  <c r="AH748" i="1"/>
  <c r="AH749" i="1"/>
  <c r="AH750" i="1"/>
  <c r="AH751" i="1"/>
  <c r="AH752" i="1"/>
  <c r="AH753" i="1"/>
  <c r="AH816" i="1"/>
  <c r="AH817" i="1"/>
  <c r="AH818" i="1"/>
  <c r="AH819" i="1"/>
  <c r="AH820" i="1"/>
  <c r="AH821" i="1"/>
  <c r="AH822" i="1"/>
  <c r="AH823" i="1"/>
  <c r="AH824" i="1"/>
  <c r="AH825" i="1"/>
  <c r="AH826" i="1"/>
  <c r="AH827" i="1"/>
  <c r="AH828" i="1"/>
  <c r="AH829" i="1"/>
  <c r="AH830" i="1"/>
  <c r="AH831" i="1"/>
  <c r="AH832" i="1"/>
  <c r="AH833" i="1"/>
  <c r="AH834" i="1"/>
  <c r="AH835" i="1"/>
  <c r="AH836" i="1"/>
  <c r="AH837" i="1"/>
  <c r="AH838" i="1"/>
  <c r="AH839" i="1"/>
  <c r="AH840" i="1"/>
  <c r="AH841" i="1"/>
  <c r="AH842" i="1"/>
  <c r="AH843" i="1"/>
  <c r="AH844" i="1"/>
  <c r="AH845" i="1"/>
  <c r="AH846" i="1"/>
  <c r="AH847" i="1"/>
  <c r="AH848" i="1"/>
  <c r="AH849" i="1"/>
  <c r="AH850" i="1"/>
  <c r="AH851" i="1"/>
  <c r="AH852" i="1"/>
  <c r="AH853" i="1"/>
  <c r="AH854" i="1"/>
  <c r="AH855" i="1"/>
  <c r="AH856" i="1"/>
  <c r="AH857" i="1"/>
  <c r="AH2" i="1"/>
  <c r="AH858" i="1"/>
  <c r="AH859" i="1"/>
  <c r="AH860" i="1"/>
  <c r="AH861" i="1"/>
  <c r="AH862" i="1"/>
  <c r="AH863" i="1"/>
  <c r="AH864" i="1"/>
  <c r="AH865" i="1"/>
  <c r="AH866" i="1"/>
  <c r="AH867" i="1"/>
  <c r="AH868" i="1"/>
  <c r="AH869" i="1"/>
  <c r="AH3" i="1"/>
  <c r="AH870" i="1"/>
  <c r="AH871" i="1"/>
  <c r="AH872" i="1"/>
  <c r="AH873" i="1"/>
  <c r="AH874" i="1"/>
  <c r="AH875" i="1"/>
  <c r="AH876" i="1"/>
  <c r="AH877" i="1"/>
  <c r="AH878" i="1"/>
  <c r="AH879" i="1"/>
  <c r="AH880" i="1"/>
  <c r="AH881" i="1"/>
  <c r="AH882" i="1"/>
  <c r="AH883" i="1"/>
  <c r="AH884" i="1"/>
  <c r="AH885" i="1"/>
  <c r="AH886" i="1"/>
  <c r="AH887" i="1"/>
  <c r="AH888" i="1"/>
  <c r="AH889" i="1"/>
  <c r="AH890" i="1"/>
  <c r="AH891" i="1"/>
  <c r="AH892" i="1"/>
  <c r="AH893" i="1"/>
  <c r="AH894" i="1"/>
  <c r="AH4" i="1"/>
  <c r="AH895" i="1"/>
  <c r="AH896" i="1"/>
  <c r="AH897" i="1"/>
  <c r="AH898" i="1"/>
  <c r="AH899" i="1"/>
  <c r="AH900" i="1"/>
  <c r="AH5" i="1"/>
  <c r="AH6" i="1"/>
  <c r="AH7" i="1"/>
  <c r="AH8" i="1"/>
  <c r="AH901" i="1"/>
  <c r="AH9" i="1"/>
  <c r="AH10" i="1"/>
  <c r="AH11" i="1"/>
  <c r="AH12" i="1"/>
  <c r="AH13" i="1"/>
  <c r="AH14" i="1"/>
  <c r="AH15"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1" i="1"/>
  <c r="AH112" i="1"/>
  <c r="AH113" i="1"/>
  <c r="AH114" i="1"/>
  <c r="AH115" i="1"/>
  <c r="AH116" i="1"/>
  <c r="AH117" i="1"/>
  <c r="AH118" i="1"/>
  <c r="AH119" i="1"/>
  <c r="AH120" i="1"/>
  <c r="AH121" i="1"/>
  <c r="AH122" i="1"/>
  <c r="AH123" i="1"/>
  <c r="AH124" i="1"/>
  <c r="AH125" i="1"/>
  <c r="AH126" i="1"/>
  <c r="AH127" i="1"/>
  <c r="AH128" i="1"/>
  <c r="AH129" i="1"/>
  <c r="AH130" i="1"/>
  <c r="AH131" i="1"/>
  <c r="AH132" i="1"/>
  <c r="AH133" i="1"/>
  <c r="AH134" i="1"/>
  <c r="AH135" i="1"/>
  <c r="AH136" i="1"/>
  <c r="AH137" i="1"/>
  <c r="AH138" i="1"/>
  <c r="AH139" i="1"/>
  <c r="AH140" i="1"/>
  <c r="AH141" i="1"/>
  <c r="AH142" i="1"/>
  <c r="AH143" i="1"/>
  <c r="AH144" i="1"/>
  <c r="AH145" i="1"/>
  <c r="AH146" i="1"/>
  <c r="AH147" i="1"/>
  <c r="AH148" i="1"/>
  <c r="AH149" i="1"/>
  <c r="AH150" i="1"/>
  <c r="AH151" i="1"/>
  <c r="AH152" i="1"/>
  <c r="AH153" i="1"/>
  <c r="AH154" i="1"/>
  <c r="AH155" i="1"/>
  <c r="AH156" i="1"/>
  <c r="AH157" i="1"/>
  <c r="AH158" i="1"/>
  <c r="AH159" i="1"/>
  <c r="AH160" i="1"/>
  <c r="AH161" i="1"/>
  <c r="AH162" i="1"/>
  <c r="AH163" i="1"/>
  <c r="AH164" i="1"/>
  <c r="AH165" i="1"/>
  <c r="AH166" i="1"/>
  <c r="AH167" i="1"/>
  <c r="AH168" i="1"/>
  <c r="AH169" i="1"/>
  <c r="AH170" i="1"/>
  <c r="AH171" i="1"/>
  <c r="AH172" i="1"/>
  <c r="AH173" i="1"/>
  <c r="AH174" i="1"/>
  <c r="AH175" i="1"/>
  <c r="AH176" i="1"/>
  <c r="AH177" i="1"/>
  <c r="AH178" i="1"/>
  <c r="AH179" i="1"/>
  <c r="AH180" i="1"/>
  <c r="AH181" i="1"/>
  <c r="AH182" i="1"/>
  <c r="AH183" i="1"/>
  <c r="AH184" i="1"/>
  <c r="AH185" i="1"/>
  <c r="AH186" i="1"/>
  <c r="AH187" i="1"/>
  <c r="AH188" i="1"/>
  <c r="AH189" i="1"/>
  <c r="AH190" i="1"/>
  <c r="AH191" i="1"/>
  <c r="AH192" i="1"/>
  <c r="AH193" i="1"/>
  <c r="AH194" i="1"/>
  <c r="AH195" i="1"/>
  <c r="AH196" i="1"/>
  <c r="AH197" i="1"/>
  <c r="AH198" i="1"/>
  <c r="AH199" i="1"/>
  <c r="AH200" i="1"/>
  <c r="AH201" i="1"/>
  <c r="AH202" i="1"/>
  <c r="AH203" i="1"/>
  <c r="AH204" i="1"/>
  <c r="AH205" i="1"/>
  <c r="AH206" i="1"/>
  <c r="AH207" i="1"/>
  <c r="AH208" i="1"/>
  <c r="AH209" i="1"/>
  <c r="AH210" i="1"/>
  <c r="AH211" i="1"/>
  <c r="AH212" i="1"/>
  <c r="AH213" i="1"/>
  <c r="AH214" i="1"/>
  <c r="AH215" i="1"/>
  <c r="AH216" i="1"/>
  <c r="AH217" i="1"/>
  <c r="AH218" i="1"/>
  <c r="AH219" i="1"/>
  <c r="AH220" i="1"/>
  <c r="AH221" i="1"/>
  <c r="AH222" i="1"/>
  <c r="AH223" i="1"/>
  <c r="AH224" i="1"/>
  <c r="AH225" i="1"/>
  <c r="AH226" i="1"/>
  <c r="AH227" i="1"/>
  <c r="AH228" i="1"/>
  <c r="AH229" i="1"/>
  <c r="AH230" i="1"/>
  <c r="AH231" i="1"/>
  <c r="AH232" i="1"/>
  <c r="AH233" i="1"/>
  <c r="AH234" i="1"/>
  <c r="AH235" i="1"/>
  <c r="AH236" i="1"/>
  <c r="AH237" i="1"/>
  <c r="AH238" i="1"/>
  <c r="AH239" i="1"/>
  <c r="AH240" i="1"/>
  <c r="AH241" i="1"/>
  <c r="AH242" i="1"/>
  <c r="AH243" i="1"/>
  <c r="AH244" i="1"/>
  <c r="AH245" i="1"/>
  <c r="AH246" i="1"/>
  <c r="AH247" i="1"/>
  <c r="AH248" i="1"/>
  <c r="AH249" i="1"/>
  <c r="AH250" i="1"/>
  <c r="AH251" i="1"/>
  <c r="AH252" i="1"/>
  <c r="AH253" i="1"/>
  <c r="AH254" i="1"/>
  <c r="AH255" i="1"/>
  <c r="AH256" i="1"/>
  <c r="AH257" i="1"/>
  <c r="AH258" i="1"/>
  <c r="AH259" i="1"/>
  <c r="AH260" i="1"/>
  <c r="AH261" i="1"/>
  <c r="AH262" i="1"/>
  <c r="AH263" i="1"/>
  <c r="AH264" i="1"/>
  <c r="AH265" i="1"/>
  <c r="AH266" i="1"/>
  <c r="AH267" i="1"/>
  <c r="AH268" i="1"/>
  <c r="AH269" i="1"/>
  <c r="AH270" i="1"/>
  <c r="AH271" i="1"/>
  <c r="AH272" i="1"/>
  <c r="AH273" i="1"/>
  <c r="AH274" i="1"/>
  <c r="AH275" i="1"/>
  <c r="AH276" i="1"/>
  <c r="AH277" i="1"/>
  <c r="AH278" i="1"/>
  <c r="AH279" i="1"/>
  <c r="AH280" i="1"/>
  <c r="AH281" i="1"/>
  <c r="AH282" i="1"/>
  <c r="AH283" i="1"/>
  <c r="AH284" i="1"/>
  <c r="AH285" i="1"/>
  <c r="AH286" i="1"/>
  <c r="AH287" i="1"/>
  <c r="AH288" i="1"/>
  <c r="AH289" i="1"/>
  <c r="AH290" i="1"/>
  <c r="AH291" i="1"/>
  <c r="AH292" i="1"/>
  <c r="AH293" i="1"/>
  <c r="AH294" i="1"/>
  <c r="AH295" i="1"/>
  <c r="AH296" i="1"/>
  <c r="AH297" i="1"/>
  <c r="AH298" i="1"/>
  <c r="AH299" i="1"/>
  <c r="AH300" i="1"/>
  <c r="AH301" i="1"/>
  <c r="AH302" i="1"/>
  <c r="AH303" i="1"/>
  <c r="AH304" i="1"/>
  <c r="AH305" i="1"/>
  <c r="AH306" i="1"/>
  <c r="AH307" i="1"/>
  <c r="AH308" i="1"/>
  <c r="AH309" i="1"/>
  <c r="AH310" i="1"/>
  <c r="AH311" i="1"/>
  <c r="AH312" i="1"/>
  <c r="AH313" i="1"/>
  <c r="AH314" i="1"/>
  <c r="AH315" i="1"/>
  <c r="AH316" i="1"/>
  <c r="AH317" i="1"/>
  <c r="AH318" i="1"/>
  <c r="AH319" i="1"/>
  <c r="AH320" i="1"/>
  <c r="AH321" i="1"/>
  <c r="AH322" i="1"/>
  <c r="AH323" i="1"/>
  <c r="AH324" i="1"/>
  <c r="AH325" i="1"/>
  <c r="AH326" i="1"/>
  <c r="AH327" i="1"/>
  <c r="AH328" i="1"/>
  <c r="AH329" i="1"/>
  <c r="AH330" i="1"/>
  <c r="AH331" i="1"/>
  <c r="AH332" i="1"/>
  <c r="AH333" i="1"/>
  <c r="AH334" i="1"/>
  <c r="AH335" i="1"/>
  <c r="AH336" i="1"/>
  <c r="AH337" i="1"/>
  <c r="AH338" i="1"/>
  <c r="AH339" i="1"/>
  <c r="AH340" i="1"/>
  <c r="AH341" i="1"/>
  <c r="AH342" i="1"/>
  <c r="AH343" i="1"/>
  <c r="AH344" i="1"/>
  <c r="AH345" i="1"/>
  <c r="AH346" i="1"/>
  <c r="AH347" i="1"/>
  <c r="AH348" i="1"/>
  <c r="AH349" i="1"/>
  <c r="AH350" i="1"/>
  <c r="AH351" i="1"/>
  <c r="AH352" i="1"/>
  <c r="AH353" i="1"/>
  <c r="AH354" i="1"/>
  <c r="AH355" i="1"/>
  <c r="AH356" i="1"/>
  <c r="AH357" i="1"/>
  <c r="AH358" i="1"/>
  <c r="AH359" i="1"/>
  <c r="AH360" i="1"/>
  <c r="AH361" i="1"/>
  <c r="AH362" i="1"/>
  <c r="AH363" i="1"/>
  <c r="AH364" i="1"/>
  <c r="AH365" i="1"/>
  <c r="AH366" i="1"/>
  <c r="AH367" i="1"/>
  <c r="AH368" i="1"/>
  <c r="AH369" i="1"/>
  <c r="AH370" i="1"/>
  <c r="AH371" i="1"/>
  <c r="AH372" i="1"/>
  <c r="AH373" i="1"/>
  <c r="AH374" i="1"/>
  <c r="AH375" i="1"/>
  <c r="AH376" i="1"/>
  <c r="AH377" i="1"/>
  <c r="AH378" i="1"/>
  <c r="AH379" i="1"/>
  <c r="AH380" i="1"/>
  <c r="AH381" i="1"/>
  <c r="AH382" i="1"/>
  <c r="AH383" i="1"/>
  <c r="AH384" i="1"/>
  <c r="AH385" i="1"/>
  <c r="AH386" i="1"/>
  <c r="AH387" i="1"/>
  <c r="AH388" i="1"/>
  <c r="AH389" i="1"/>
  <c r="AH390" i="1"/>
  <c r="AH391" i="1"/>
  <c r="AH392" i="1"/>
  <c r="AH393" i="1"/>
  <c r="AH394" i="1"/>
  <c r="AH395" i="1"/>
  <c r="AH396" i="1"/>
  <c r="AH397" i="1"/>
  <c r="AH398" i="1"/>
  <c r="AH399" i="1"/>
  <c r="AH400" i="1"/>
  <c r="AH401" i="1"/>
  <c r="AH402" i="1"/>
  <c r="AH403" i="1"/>
  <c r="AH404" i="1"/>
  <c r="AH405" i="1"/>
  <c r="AH406" i="1"/>
  <c r="AH407" i="1"/>
  <c r="AH408" i="1"/>
  <c r="AH409" i="1"/>
  <c r="AH410" i="1"/>
  <c r="AH411" i="1"/>
  <c r="AH412" i="1"/>
  <c r="AH413" i="1"/>
  <c r="AH414" i="1"/>
  <c r="AH415" i="1"/>
  <c r="AH416" i="1"/>
  <c r="AH417" i="1"/>
  <c r="AH418" i="1"/>
  <c r="AH419" i="1"/>
  <c r="AH420" i="1"/>
  <c r="AH421" i="1"/>
  <c r="AH422" i="1"/>
  <c r="AH423" i="1"/>
  <c r="AH424" i="1"/>
  <c r="AH425" i="1"/>
  <c r="AH426" i="1"/>
  <c r="AH427" i="1"/>
  <c r="AH428" i="1"/>
  <c r="AH429" i="1"/>
  <c r="AH430" i="1"/>
  <c r="AH431" i="1"/>
  <c r="AH432" i="1"/>
  <c r="AH433" i="1"/>
  <c r="AH434" i="1"/>
  <c r="AH1084" i="1"/>
  <c r="AH1085" i="1"/>
  <c r="AH1086" i="1"/>
  <c r="AH1087" i="1"/>
  <c r="AH1088" i="1"/>
  <c r="AH1089" i="1"/>
  <c r="AH1090" i="1"/>
  <c r="AH1091" i="1"/>
  <c r="AH1092" i="1"/>
  <c r="AH1093" i="1"/>
  <c r="AH1094" i="1"/>
  <c r="AH1095" i="1"/>
  <c r="AH1096" i="1"/>
  <c r="AH1097" i="1"/>
  <c r="AH1098" i="1"/>
  <c r="AH1099" i="1"/>
  <c r="AH1100" i="1"/>
  <c r="AH1101" i="1"/>
  <c r="AH1102" i="1"/>
  <c r="AH1103" i="1"/>
  <c r="AH1104" i="1"/>
  <c r="AH1105" i="1"/>
  <c r="AH1106" i="1"/>
  <c r="AH1107" i="1"/>
  <c r="AH1108" i="1"/>
  <c r="AH1109" i="1"/>
  <c r="AH1110" i="1"/>
  <c r="AH1111" i="1"/>
  <c r="AH1112" i="1"/>
  <c r="AH1113" i="1"/>
  <c r="AH1114" i="1"/>
  <c r="AH1115" i="1"/>
  <c r="AH1116" i="1"/>
  <c r="AH1117" i="1"/>
  <c r="AH1118" i="1"/>
  <c r="AH1119" i="1"/>
  <c r="AH1120" i="1"/>
  <c r="AH1121" i="1"/>
  <c r="AH1122" i="1"/>
  <c r="AH1123" i="1"/>
  <c r="AH1124" i="1"/>
  <c r="AH1125" i="1"/>
  <c r="AH1126" i="1"/>
  <c r="AH1127" i="1"/>
  <c r="AH1128" i="1"/>
  <c r="AH1129" i="1"/>
  <c r="AH1130" i="1"/>
  <c r="AH1131" i="1"/>
  <c r="AH1132" i="1"/>
  <c r="AH1133" i="1"/>
  <c r="AH1134" i="1"/>
  <c r="AH1135" i="1"/>
  <c r="AH1136" i="1"/>
  <c r="AH1137" i="1"/>
  <c r="AH1138" i="1"/>
  <c r="AH1139" i="1"/>
  <c r="AH1140" i="1"/>
  <c r="AH1141" i="1"/>
  <c r="AH1142" i="1"/>
  <c r="AH1143" i="1"/>
  <c r="AH1144" i="1"/>
  <c r="AH1145" i="1"/>
  <c r="AH1146" i="1"/>
  <c r="AH1147" i="1"/>
  <c r="AH1148" i="1"/>
  <c r="AH1149" i="1"/>
  <c r="AH1150" i="1"/>
  <c r="AH1151" i="1"/>
  <c r="AH1152" i="1"/>
  <c r="AH1153" i="1"/>
  <c r="AH1154" i="1"/>
  <c r="AH1155" i="1"/>
  <c r="AH1156" i="1"/>
  <c r="AH1157" i="1"/>
  <c r="AH1158" i="1"/>
  <c r="AH1159" i="1"/>
  <c r="AH1160" i="1"/>
  <c r="AH1161" i="1"/>
  <c r="AH1162" i="1"/>
  <c r="AH1163" i="1"/>
  <c r="AH1164" i="1"/>
  <c r="AH1165" i="1"/>
  <c r="AH1166" i="1"/>
  <c r="AH1167" i="1"/>
  <c r="AH1168" i="1"/>
  <c r="AH1169" i="1"/>
  <c r="AH1170" i="1"/>
  <c r="AH1171" i="1"/>
  <c r="AH1172" i="1"/>
  <c r="AH1173" i="1"/>
  <c r="AH1174" i="1"/>
  <c r="AH1175" i="1"/>
  <c r="AH1176" i="1"/>
  <c r="AH1177" i="1"/>
  <c r="AH1178" i="1"/>
  <c r="AH1179" i="1"/>
  <c r="AH1180" i="1"/>
  <c r="AH1181" i="1"/>
  <c r="AH1182" i="1"/>
  <c r="AH1183" i="1"/>
  <c r="AH1184" i="1"/>
  <c r="AH1185" i="1"/>
  <c r="AH1186" i="1"/>
  <c r="AH1187" i="1"/>
  <c r="AH1188" i="1"/>
  <c r="AH1189" i="1"/>
  <c r="AH1190" i="1"/>
  <c r="AH1191" i="1"/>
  <c r="AH1192" i="1"/>
  <c r="AH1193" i="1"/>
  <c r="AH1194" i="1"/>
  <c r="AH1195" i="1"/>
  <c r="AH1196" i="1"/>
  <c r="AH1197" i="1"/>
  <c r="AH1198" i="1"/>
  <c r="AH1199" i="1"/>
  <c r="AH1200" i="1"/>
  <c r="AH1201" i="1"/>
  <c r="AH1202" i="1"/>
  <c r="AH1203" i="1"/>
  <c r="AH1204" i="1"/>
  <c r="AH1205" i="1"/>
  <c r="AH1206" i="1"/>
  <c r="AH1207" i="1"/>
  <c r="AH1208" i="1"/>
  <c r="AH1209" i="1"/>
  <c r="AH1210" i="1"/>
  <c r="AH1211" i="1"/>
  <c r="AH1212" i="1"/>
  <c r="AH1213" i="1"/>
  <c r="AH1214" i="1"/>
  <c r="AH1215" i="1"/>
  <c r="AH1216" i="1"/>
  <c r="AH1217" i="1"/>
  <c r="AH1218" i="1"/>
  <c r="AH1219" i="1"/>
  <c r="AH1220" i="1"/>
  <c r="AH1221" i="1"/>
  <c r="AH1222" i="1"/>
  <c r="AH1223" i="1"/>
  <c r="AH1224" i="1"/>
  <c r="AH1225" i="1"/>
  <c r="AH1226" i="1"/>
  <c r="AH1227" i="1"/>
  <c r="AH1228" i="1"/>
  <c r="AH1229" i="1"/>
  <c r="AH1230" i="1"/>
  <c r="AH1231" i="1"/>
  <c r="AH1232" i="1"/>
  <c r="AH1233" i="1"/>
  <c r="AH1234" i="1"/>
  <c r="AH1235" i="1"/>
  <c r="AH1236" i="1"/>
  <c r="AH1237" i="1"/>
  <c r="AH1238" i="1"/>
  <c r="AH1239" i="1"/>
  <c r="AH1240" i="1"/>
  <c r="AH1241" i="1"/>
  <c r="AH1242" i="1"/>
  <c r="AH1243" i="1"/>
  <c r="AH1244" i="1"/>
  <c r="AH1245" i="1"/>
  <c r="AH1246" i="1"/>
  <c r="AH1247" i="1"/>
  <c r="AH1248" i="1"/>
  <c r="AH1249" i="1"/>
  <c r="AH1250" i="1"/>
  <c r="AH1251" i="1"/>
  <c r="AH1252" i="1"/>
  <c r="AH1253" i="1"/>
  <c r="AH1254" i="1"/>
  <c r="AH1255" i="1"/>
  <c r="AH1256" i="1"/>
  <c r="AH1257" i="1"/>
  <c r="AH1258" i="1"/>
  <c r="AH1259" i="1"/>
  <c r="AH1260" i="1"/>
  <c r="AH1261" i="1"/>
  <c r="AH1262" i="1"/>
  <c r="AH1263" i="1"/>
  <c r="AH1264" i="1"/>
  <c r="AH1265" i="1"/>
  <c r="AH1266" i="1"/>
  <c r="AH1267" i="1"/>
  <c r="AH1268" i="1"/>
  <c r="AH1269" i="1"/>
  <c r="AH1270" i="1"/>
  <c r="AH1271" i="1"/>
  <c r="AH1272" i="1"/>
  <c r="AH1273" i="1"/>
  <c r="AH1274" i="1"/>
  <c r="AH1275" i="1"/>
  <c r="AH1276" i="1"/>
  <c r="AH1277" i="1"/>
  <c r="AH1278" i="1"/>
  <c r="AH1279" i="1"/>
  <c r="AH1280" i="1"/>
  <c r="AH1281" i="1"/>
  <c r="AH1282" i="1"/>
  <c r="AH1283" i="1"/>
  <c r="AH1284" i="1"/>
  <c r="AH1285" i="1"/>
  <c r="AH1286" i="1"/>
  <c r="AH1287" i="1"/>
  <c r="AH1288" i="1"/>
  <c r="AH1289" i="1"/>
  <c r="AH1290" i="1"/>
  <c r="AH1291" i="1"/>
  <c r="AH1292" i="1"/>
  <c r="AH1293" i="1"/>
  <c r="AH1294" i="1"/>
  <c r="AH1295" i="1"/>
  <c r="AH1296" i="1"/>
  <c r="AH1297" i="1"/>
  <c r="AH1298" i="1"/>
  <c r="AH1299" i="1"/>
  <c r="AH1300" i="1"/>
  <c r="AH1301" i="1"/>
  <c r="AH1302" i="1"/>
  <c r="AH1303" i="1"/>
  <c r="AH1304" i="1"/>
  <c r="AH1305" i="1"/>
  <c r="AH1306" i="1"/>
  <c r="AH1307" i="1"/>
  <c r="AH1308" i="1"/>
  <c r="AH1309" i="1"/>
  <c r="AH1310" i="1"/>
  <c r="AH1311" i="1"/>
  <c r="AH1312" i="1"/>
  <c r="AH1313" i="1"/>
  <c r="AH1314" i="1"/>
  <c r="AH1315" i="1"/>
  <c r="AH1316" i="1"/>
  <c r="AH1317" i="1"/>
  <c r="AH1318" i="1"/>
  <c r="AH1319" i="1"/>
  <c r="AH1320" i="1"/>
  <c r="AH902" i="1"/>
  <c r="AH903" i="1"/>
  <c r="AH904" i="1"/>
  <c r="AH905" i="1"/>
  <c r="AH1321" i="1"/>
  <c r="AH906" i="1"/>
  <c r="AH1322" i="1"/>
  <c r="AH1323" i="1"/>
  <c r="AH1324" i="1"/>
  <c r="AH1325" i="1"/>
  <c r="AH1326" i="1"/>
  <c r="AH1327" i="1"/>
  <c r="AH1328" i="1"/>
  <c r="AH1329" i="1"/>
  <c r="AH1330" i="1"/>
  <c r="AH1331" i="1"/>
  <c r="AH1332" i="1"/>
  <c r="AH1333" i="1"/>
  <c r="AH1334" i="1"/>
  <c r="AH1335" i="1"/>
  <c r="AH1336" i="1"/>
  <c r="AH1337" i="1"/>
  <c r="AH1338" i="1"/>
  <c r="AH1339" i="1"/>
  <c r="AH1340" i="1"/>
  <c r="AH1341" i="1"/>
  <c r="AH1342" i="1"/>
  <c r="AH1343" i="1"/>
  <c r="AH1344" i="1"/>
  <c r="AH1345" i="1"/>
  <c r="AH1346" i="1"/>
  <c r="AH1347" i="1"/>
  <c r="AH907" i="1"/>
  <c r="AH1348" i="1"/>
  <c r="AH1349" i="1"/>
  <c r="AH1350" i="1"/>
  <c r="AH1351" i="1"/>
  <c r="AH1352" i="1"/>
  <c r="AH1353" i="1"/>
  <c r="AH1354" i="1"/>
  <c r="AH1355" i="1"/>
  <c r="AH1356" i="1"/>
  <c r="AH1357" i="1"/>
  <c r="AH908" i="1"/>
  <c r="AH1358" i="1"/>
  <c r="AH909" i="1"/>
  <c r="AH1359" i="1"/>
  <c r="AH910" i="1"/>
  <c r="AH1360" i="1"/>
  <c r="AH911" i="1"/>
  <c r="AH912" i="1"/>
  <c r="AH1361" i="1"/>
  <c r="AH1362" i="1"/>
  <c r="AH1363" i="1"/>
  <c r="AH913" i="1"/>
  <c r="AH914" i="1"/>
  <c r="AH915" i="1"/>
  <c r="AH916" i="1"/>
  <c r="AH917" i="1"/>
  <c r="AH918" i="1"/>
  <c r="AH919" i="1"/>
  <c r="AH920" i="1"/>
  <c r="AH921" i="1"/>
  <c r="AH1364" i="1"/>
  <c r="AH922" i="1"/>
  <c r="AH923" i="1"/>
  <c r="AH924" i="1"/>
  <c r="AH925" i="1"/>
  <c r="AH926" i="1"/>
  <c r="AH927" i="1"/>
  <c r="AH928" i="1"/>
  <c r="AH929" i="1"/>
  <c r="AH930" i="1"/>
  <c r="AH931" i="1"/>
  <c r="AH932" i="1"/>
  <c r="AH933" i="1"/>
  <c r="AH934" i="1"/>
  <c r="AH935" i="1"/>
  <c r="AH936" i="1"/>
  <c r="AH937" i="1"/>
  <c r="AH938" i="1"/>
  <c r="AH939" i="1"/>
  <c r="AH940" i="1"/>
  <c r="AH941" i="1"/>
  <c r="AH942" i="1"/>
  <c r="AH943" i="1"/>
  <c r="AH944" i="1"/>
  <c r="AH945" i="1"/>
  <c r="AH946" i="1"/>
  <c r="AH947" i="1"/>
  <c r="AH948" i="1"/>
  <c r="AH949" i="1"/>
  <c r="AH950" i="1"/>
  <c r="AH951" i="1"/>
  <c r="AH952" i="1"/>
  <c r="AH953" i="1"/>
  <c r="AH954" i="1"/>
  <c r="AH955" i="1"/>
  <c r="AH956" i="1"/>
  <c r="AH957" i="1"/>
  <c r="AH958" i="1"/>
  <c r="AH959" i="1"/>
  <c r="AH960" i="1"/>
  <c r="AH961" i="1"/>
  <c r="AH962" i="1"/>
  <c r="AH963" i="1"/>
  <c r="AH964" i="1"/>
  <c r="AH965" i="1"/>
  <c r="AH966" i="1"/>
  <c r="AH967" i="1"/>
  <c r="AH968" i="1"/>
  <c r="AD755" i="1" l="1"/>
  <c r="AF755" i="1"/>
  <c r="AG755" i="1"/>
  <c r="AH755" i="1"/>
  <c r="AI755" i="1"/>
  <c r="AJ755" i="1"/>
  <c r="AK755" i="1"/>
  <c r="AL755" i="1"/>
  <c r="AD756" i="1"/>
  <c r="AF756" i="1"/>
  <c r="AG756" i="1"/>
  <c r="AH756" i="1"/>
  <c r="AI756" i="1"/>
  <c r="AJ756" i="1"/>
  <c r="AK756" i="1"/>
  <c r="AL756" i="1"/>
  <c r="AD757" i="1"/>
  <c r="AF757" i="1"/>
  <c r="AG757" i="1"/>
  <c r="AH757" i="1"/>
  <c r="AI757" i="1"/>
  <c r="AJ757" i="1"/>
  <c r="AK757" i="1"/>
  <c r="AL757" i="1"/>
  <c r="AD758" i="1"/>
  <c r="AF758" i="1"/>
  <c r="AG758" i="1"/>
  <c r="AH758" i="1"/>
  <c r="AI758" i="1"/>
  <c r="AJ758" i="1"/>
  <c r="AK758" i="1"/>
  <c r="AL758" i="1"/>
  <c r="AD759" i="1"/>
  <c r="AF759" i="1"/>
  <c r="AG759" i="1"/>
  <c r="AH759" i="1"/>
  <c r="AI759" i="1"/>
  <c r="AJ759" i="1"/>
  <c r="AK759" i="1"/>
  <c r="AL759" i="1"/>
  <c r="AD760" i="1"/>
  <c r="AF760" i="1"/>
  <c r="AG760" i="1"/>
  <c r="AH760" i="1"/>
  <c r="AI760" i="1"/>
  <c r="AJ760" i="1"/>
  <c r="AK760" i="1"/>
  <c r="AL760" i="1"/>
  <c r="AD761" i="1"/>
  <c r="AF761" i="1"/>
  <c r="AG761" i="1"/>
  <c r="AH761" i="1"/>
  <c r="AI761" i="1"/>
  <c r="AJ761" i="1"/>
  <c r="AK761" i="1"/>
  <c r="AL761" i="1"/>
  <c r="AD762" i="1"/>
  <c r="AF762" i="1"/>
  <c r="AG762" i="1"/>
  <c r="AH762" i="1"/>
  <c r="AI762" i="1"/>
  <c r="AJ762" i="1"/>
  <c r="AK762" i="1"/>
  <c r="AL762" i="1"/>
  <c r="AD763" i="1"/>
  <c r="AF763" i="1"/>
  <c r="AG763" i="1"/>
  <c r="AH763" i="1"/>
  <c r="AI763" i="1"/>
  <c r="AJ763" i="1"/>
  <c r="AK763" i="1"/>
  <c r="AL763" i="1"/>
  <c r="AD764" i="1"/>
  <c r="AF764" i="1"/>
  <c r="AG764" i="1"/>
  <c r="AH764" i="1"/>
  <c r="AI764" i="1"/>
  <c r="AJ764" i="1"/>
  <c r="AK764" i="1"/>
  <c r="AL764" i="1"/>
  <c r="AD765" i="1"/>
  <c r="AF765" i="1"/>
  <c r="AG765" i="1"/>
  <c r="AH765" i="1"/>
  <c r="AI765" i="1"/>
  <c r="AJ765" i="1"/>
  <c r="AK765" i="1"/>
  <c r="AL765" i="1"/>
  <c r="AD766" i="1"/>
  <c r="AF766" i="1"/>
  <c r="AG766" i="1"/>
  <c r="AH766" i="1"/>
  <c r="AI766" i="1"/>
  <c r="AJ766" i="1"/>
  <c r="AK766" i="1"/>
  <c r="AL766" i="1"/>
  <c r="AD767" i="1"/>
  <c r="AF767" i="1"/>
  <c r="AG767" i="1"/>
  <c r="AH767" i="1"/>
  <c r="AI767" i="1"/>
  <c r="AJ767" i="1"/>
  <c r="AK767" i="1"/>
  <c r="AL767" i="1"/>
  <c r="AD768" i="1"/>
  <c r="AF768" i="1"/>
  <c r="AG768" i="1"/>
  <c r="AH768" i="1"/>
  <c r="AI768" i="1"/>
  <c r="AJ768" i="1"/>
  <c r="AK768" i="1"/>
  <c r="AL768" i="1"/>
  <c r="AD769" i="1"/>
  <c r="AF769" i="1"/>
  <c r="AG769" i="1"/>
  <c r="AH769" i="1"/>
  <c r="AI769" i="1"/>
  <c r="AJ769" i="1"/>
  <c r="AK769" i="1"/>
  <c r="AL769" i="1"/>
  <c r="AD770" i="1"/>
  <c r="AF770" i="1"/>
  <c r="AG770" i="1"/>
  <c r="AH770" i="1"/>
  <c r="AI770" i="1"/>
  <c r="AJ770" i="1"/>
  <c r="AK770" i="1"/>
  <c r="AL770" i="1"/>
  <c r="AD771" i="1"/>
  <c r="AF771" i="1"/>
  <c r="AG771" i="1"/>
  <c r="AH771" i="1"/>
  <c r="AI771" i="1"/>
  <c r="AJ771" i="1"/>
  <c r="AK771" i="1"/>
  <c r="AL771" i="1"/>
  <c r="AD772" i="1"/>
  <c r="AF772" i="1"/>
  <c r="AG772" i="1"/>
  <c r="AH772" i="1"/>
  <c r="AI772" i="1"/>
  <c r="AJ772" i="1"/>
  <c r="AK772" i="1"/>
  <c r="AL772" i="1"/>
  <c r="AD773" i="1"/>
  <c r="AF773" i="1"/>
  <c r="AG773" i="1"/>
  <c r="AH773" i="1"/>
  <c r="AI773" i="1"/>
  <c r="AJ773" i="1"/>
  <c r="AK773" i="1"/>
  <c r="AL773" i="1"/>
  <c r="AD774" i="1"/>
  <c r="AF774" i="1"/>
  <c r="AG774" i="1"/>
  <c r="AH774" i="1"/>
  <c r="AI774" i="1"/>
  <c r="AJ774" i="1"/>
  <c r="AK774" i="1"/>
  <c r="AL774" i="1"/>
  <c r="AD775" i="1"/>
  <c r="AF775" i="1"/>
  <c r="AG775" i="1"/>
  <c r="AH775" i="1"/>
  <c r="AI775" i="1"/>
  <c r="AJ775" i="1"/>
  <c r="AK775" i="1"/>
  <c r="AL775" i="1"/>
  <c r="AD776" i="1"/>
  <c r="AF776" i="1"/>
  <c r="AG776" i="1"/>
  <c r="AH776" i="1"/>
  <c r="AI776" i="1"/>
  <c r="AJ776" i="1"/>
  <c r="AK776" i="1"/>
  <c r="AL776" i="1"/>
  <c r="AD777" i="1"/>
  <c r="AF777" i="1"/>
  <c r="AG777" i="1"/>
  <c r="AH777" i="1"/>
  <c r="AI777" i="1"/>
  <c r="AJ777" i="1"/>
  <c r="AK777" i="1"/>
  <c r="AL777" i="1"/>
  <c r="AD778" i="1"/>
  <c r="AF778" i="1"/>
  <c r="AG778" i="1"/>
  <c r="AH778" i="1"/>
  <c r="AI778" i="1"/>
  <c r="AJ778" i="1"/>
  <c r="AK778" i="1"/>
  <c r="AL778" i="1"/>
  <c r="AD779" i="1"/>
  <c r="AF779" i="1"/>
  <c r="AG779" i="1"/>
  <c r="AH779" i="1"/>
  <c r="AI779" i="1"/>
  <c r="AJ779" i="1"/>
  <c r="AK779" i="1"/>
  <c r="AL779" i="1"/>
  <c r="AD780" i="1"/>
  <c r="AF780" i="1"/>
  <c r="AG780" i="1"/>
  <c r="AH780" i="1"/>
  <c r="AI780" i="1"/>
  <c r="AJ780" i="1"/>
  <c r="AK780" i="1"/>
  <c r="AL780" i="1"/>
  <c r="AD781" i="1"/>
  <c r="AF781" i="1"/>
  <c r="AG781" i="1"/>
  <c r="AH781" i="1"/>
  <c r="AI781" i="1"/>
  <c r="AJ781" i="1"/>
  <c r="AK781" i="1"/>
  <c r="AL781" i="1"/>
  <c r="AD782" i="1"/>
  <c r="AF782" i="1"/>
  <c r="AG782" i="1"/>
  <c r="AH782" i="1"/>
  <c r="AI782" i="1"/>
  <c r="AJ782" i="1"/>
  <c r="AK782" i="1"/>
  <c r="AL782" i="1"/>
  <c r="AD783" i="1"/>
  <c r="AF783" i="1"/>
  <c r="AG783" i="1"/>
  <c r="AH783" i="1"/>
  <c r="AI783" i="1"/>
  <c r="AJ783" i="1"/>
  <c r="AK783" i="1"/>
  <c r="AL783" i="1"/>
  <c r="AD784" i="1"/>
  <c r="AF784" i="1"/>
  <c r="AG784" i="1"/>
  <c r="AH784" i="1"/>
  <c r="AI784" i="1"/>
  <c r="AJ784" i="1"/>
  <c r="AK784" i="1"/>
  <c r="AL784" i="1"/>
  <c r="AD785" i="1"/>
  <c r="AF785" i="1"/>
  <c r="AG785" i="1"/>
  <c r="AH785" i="1"/>
  <c r="AI785" i="1"/>
  <c r="AJ785" i="1"/>
  <c r="AK785" i="1"/>
  <c r="AL785" i="1"/>
  <c r="AD786" i="1"/>
  <c r="AF786" i="1"/>
  <c r="AG786" i="1"/>
  <c r="AH786" i="1"/>
  <c r="AI786" i="1"/>
  <c r="AJ786" i="1"/>
  <c r="AK786" i="1"/>
  <c r="AL786" i="1"/>
  <c r="AD787" i="1"/>
  <c r="AF787" i="1"/>
  <c r="AG787" i="1"/>
  <c r="AH787" i="1"/>
  <c r="AI787" i="1"/>
  <c r="AJ787" i="1"/>
  <c r="AK787" i="1"/>
  <c r="AL787" i="1"/>
  <c r="AD788" i="1"/>
  <c r="AF788" i="1"/>
  <c r="AG788" i="1"/>
  <c r="AH788" i="1"/>
  <c r="AI788" i="1"/>
  <c r="AJ788" i="1"/>
  <c r="AK788" i="1"/>
  <c r="AL788" i="1"/>
  <c r="AD789" i="1"/>
  <c r="AF789" i="1"/>
  <c r="AG789" i="1"/>
  <c r="AH789" i="1"/>
  <c r="AI789" i="1"/>
  <c r="AJ789" i="1"/>
  <c r="AK789" i="1"/>
  <c r="AL789" i="1"/>
  <c r="AD790" i="1"/>
  <c r="AF790" i="1"/>
  <c r="AG790" i="1"/>
  <c r="AH790" i="1"/>
  <c r="AI790" i="1"/>
  <c r="AJ790" i="1"/>
  <c r="AK790" i="1"/>
  <c r="AL790" i="1"/>
  <c r="AD436" i="1"/>
  <c r="AF436" i="1"/>
  <c r="AG436" i="1"/>
  <c r="AH436" i="1"/>
  <c r="AI436" i="1"/>
  <c r="AJ436" i="1"/>
  <c r="AK436" i="1"/>
  <c r="AL436" i="1"/>
  <c r="AD791" i="1"/>
  <c r="AF791" i="1"/>
  <c r="AG791" i="1"/>
  <c r="AH791" i="1"/>
  <c r="AI791" i="1"/>
  <c r="AJ791" i="1"/>
  <c r="AK791" i="1"/>
  <c r="AL791" i="1"/>
  <c r="AD792" i="1"/>
  <c r="AF792" i="1"/>
  <c r="AG792" i="1"/>
  <c r="AH792" i="1"/>
  <c r="AI792" i="1"/>
  <c r="AJ792" i="1"/>
  <c r="AK792" i="1"/>
  <c r="AL792" i="1"/>
  <c r="AD793" i="1"/>
  <c r="AF793" i="1"/>
  <c r="AG793" i="1"/>
  <c r="AH793" i="1"/>
  <c r="AI793" i="1"/>
  <c r="AJ793" i="1"/>
  <c r="AK793" i="1"/>
  <c r="AL793" i="1"/>
  <c r="AD794" i="1"/>
  <c r="AF794" i="1"/>
  <c r="AG794" i="1"/>
  <c r="AH794" i="1"/>
  <c r="AI794" i="1"/>
  <c r="AJ794" i="1"/>
  <c r="AK794" i="1"/>
  <c r="AL794" i="1"/>
  <c r="AD795" i="1"/>
  <c r="AF795" i="1"/>
  <c r="AG795" i="1"/>
  <c r="AH795" i="1"/>
  <c r="AI795" i="1"/>
  <c r="AJ795" i="1"/>
  <c r="AK795" i="1"/>
  <c r="AL795" i="1"/>
  <c r="AD796" i="1"/>
  <c r="AF796" i="1"/>
  <c r="AG796" i="1"/>
  <c r="AH796" i="1"/>
  <c r="AI796" i="1"/>
  <c r="AJ796" i="1"/>
  <c r="AK796" i="1"/>
  <c r="AL796" i="1"/>
  <c r="AD797" i="1"/>
  <c r="AF797" i="1"/>
  <c r="AG797" i="1"/>
  <c r="AH797" i="1"/>
  <c r="AI797" i="1"/>
  <c r="AJ797" i="1"/>
  <c r="AK797" i="1"/>
  <c r="AL797" i="1"/>
  <c r="AD798" i="1"/>
  <c r="AF798" i="1"/>
  <c r="AG798" i="1"/>
  <c r="AH798" i="1"/>
  <c r="AI798" i="1"/>
  <c r="AJ798" i="1"/>
  <c r="AK798" i="1"/>
  <c r="AL798" i="1"/>
  <c r="AD799" i="1"/>
  <c r="AF799" i="1"/>
  <c r="AG799" i="1"/>
  <c r="AH799" i="1"/>
  <c r="AI799" i="1"/>
  <c r="AJ799" i="1"/>
  <c r="AK799" i="1"/>
  <c r="AL799" i="1"/>
  <c r="AD800" i="1"/>
  <c r="AF800" i="1"/>
  <c r="AG800" i="1"/>
  <c r="AH800" i="1"/>
  <c r="AI800" i="1"/>
  <c r="AJ800" i="1"/>
  <c r="AK800" i="1"/>
  <c r="AL800" i="1"/>
  <c r="AD801" i="1"/>
  <c r="AF801" i="1"/>
  <c r="AG801" i="1"/>
  <c r="AH801" i="1"/>
  <c r="AI801" i="1"/>
  <c r="AJ801" i="1"/>
  <c r="AK801" i="1"/>
  <c r="AL801" i="1"/>
  <c r="AD802" i="1"/>
  <c r="AF802" i="1"/>
  <c r="AG802" i="1"/>
  <c r="AH802" i="1"/>
  <c r="AI802" i="1"/>
  <c r="AJ802" i="1"/>
  <c r="AK802" i="1"/>
  <c r="AL802" i="1"/>
  <c r="AD803" i="1"/>
  <c r="AF803" i="1"/>
  <c r="AG803" i="1"/>
  <c r="AH803" i="1"/>
  <c r="AI803" i="1"/>
  <c r="AJ803" i="1"/>
  <c r="AK803" i="1"/>
  <c r="AL803" i="1"/>
  <c r="AD804" i="1"/>
  <c r="AF804" i="1"/>
  <c r="AG804" i="1"/>
  <c r="AH804" i="1"/>
  <c r="AI804" i="1"/>
  <c r="AJ804" i="1"/>
  <c r="AK804" i="1"/>
  <c r="AL804" i="1"/>
  <c r="AD805" i="1"/>
  <c r="AF805" i="1"/>
  <c r="AG805" i="1"/>
  <c r="AH805" i="1"/>
  <c r="AI805" i="1"/>
  <c r="AJ805" i="1"/>
  <c r="AK805" i="1"/>
  <c r="AL805" i="1"/>
  <c r="AD806" i="1"/>
  <c r="AF806" i="1"/>
  <c r="AG806" i="1"/>
  <c r="AH806" i="1"/>
  <c r="AI806" i="1"/>
  <c r="AJ806" i="1"/>
  <c r="AK806" i="1"/>
  <c r="AL806" i="1"/>
  <c r="AD807" i="1"/>
  <c r="AF807" i="1"/>
  <c r="AG807" i="1"/>
  <c r="AH807" i="1"/>
  <c r="AI807" i="1"/>
  <c r="AJ807" i="1"/>
  <c r="AK807" i="1"/>
  <c r="AL807" i="1"/>
  <c r="AD808" i="1"/>
  <c r="AF808" i="1"/>
  <c r="AG808" i="1"/>
  <c r="AH808" i="1"/>
  <c r="AI808" i="1"/>
  <c r="AJ808" i="1"/>
  <c r="AK808" i="1"/>
  <c r="AL808" i="1"/>
  <c r="AD809" i="1"/>
  <c r="AF809" i="1"/>
  <c r="AG809" i="1"/>
  <c r="AH809" i="1"/>
  <c r="AI809" i="1"/>
  <c r="AJ809" i="1"/>
  <c r="AK809" i="1"/>
  <c r="AL809" i="1"/>
  <c r="AD810" i="1"/>
  <c r="AF810" i="1"/>
  <c r="AG810" i="1"/>
  <c r="AH810" i="1"/>
  <c r="AI810" i="1"/>
  <c r="AJ810" i="1"/>
  <c r="AK810" i="1"/>
  <c r="AL810" i="1"/>
  <c r="AD811" i="1"/>
  <c r="AF811" i="1"/>
  <c r="AG811" i="1"/>
  <c r="AH811" i="1"/>
  <c r="AI811" i="1"/>
  <c r="AJ811" i="1"/>
  <c r="AK811" i="1"/>
  <c r="AL811" i="1"/>
  <c r="AD437" i="1"/>
  <c r="AF437" i="1"/>
  <c r="AG437" i="1"/>
  <c r="AH437" i="1"/>
  <c r="AI437" i="1"/>
  <c r="AJ437" i="1"/>
  <c r="AK437" i="1"/>
  <c r="AL437" i="1"/>
  <c r="AD812" i="1"/>
  <c r="AF812" i="1"/>
  <c r="AG812" i="1"/>
  <c r="AH812" i="1"/>
  <c r="AI812" i="1"/>
  <c r="AJ812" i="1"/>
  <c r="AK812" i="1"/>
  <c r="AL812" i="1"/>
  <c r="AD813" i="1"/>
  <c r="AF813" i="1"/>
  <c r="AG813" i="1"/>
  <c r="AH813" i="1"/>
  <c r="AI813" i="1"/>
  <c r="AJ813" i="1"/>
  <c r="AK813" i="1"/>
  <c r="AL813" i="1"/>
  <c r="AD438" i="1"/>
  <c r="AF438" i="1"/>
  <c r="AG438" i="1"/>
  <c r="AH438" i="1"/>
  <c r="AI438" i="1"/>
  <c r="AJ438" i="1"/>
  <c r="AK438" i="1"/>
  <c r="AL438" i="1"/>
  <c r="AD814" i="1"/>
  <c r="AF814" i="1"/>
  <c r="AG814" i="1"/>
  <c r="AH814" i="1"/>
  <c r="AI814" i="1"/>
  <c r="AJ814" i="1"/>
  <c r="AK814" i="1"/>
  <c r="AL814" i="1"/>
  <c r="AD439" i="1"/>
  <c r="AF439" i="1"/>
  <c r="AG439" i="1"/>
  <c r="AH439" i="1"/>
  <c r="AI439" i="1"/>
  <c r="AJ439" i="1"/>
  <c r="AK439" i="1"/>
  <c r="AL439" i="1"/>
  <c r="AD440" i="1"/>
  <c r="AF440" i="1"/>
  <c r="AG440" i="1"/>
  <c r="AH440" i="1"/>
  <c r="AI440" i="1"/>
  <c r="AJ440" i="1"/>
  <c r="AK440" i="1"/>
  <c r="AL440" i="1"/>
  <c r="AD441" i="1"/>
  <c r="AF441" i="1"/>
  <c r="AG441" i="1"/>
  <c r="AH441" i="1"/>
  <c r="AI441" i="1"/>
  <c r="AJ441" i="1"/>
  <c r="AK441" i="1"/>
  <c r="AL441" i="1"/>
  <c r="AD442" i="1"/>
  <c r="AF442" i="1"/>
  <c r="AG442" i="1"/>
  <c r="AH442" i="1"/>
  <c r="AI442" i="1"/>
  <c r="AJ442" i="1"/>
  <c r="AK442" i="1"/>
  <c r="AL442" i="1"/>
  <c r="AD443" i="1"/>
  <c r="AF443" i="1"/>
  <c r="AG443" i="1"/>
  <c r="AH443" i="1"/>
  <c r="AI443" i="1"/>
  <c r="AJ443" i="1"/>
  <c r="AK443" i="1"/>
  <c r="AL443" i="1"/>
  <c r="AD444" i="1"/>
  <c r="AF444" i="1"/>
  <c r="AG444" i="1"/>
  <c r="AH444" i="1"/>
  <c r="AI444" i="1"/>
  <c r="AJ444" i="1"/>
  <c r="AK444" i="1"/>
  <c r="AL444" i="1"/>
  <c r="AD445" i="1"/>
  <c r="AF445" i="1"/>
  <c r="AG445" i="1"/>
  <c r="AH445" i="1"/>
  <c r="AI445" i="1"/>
  <c r="AJ445" i="1"/>
  <c r="AK445" i="1"/>
  <c r="AL445" i="1"/>
  <c r="AD446" i="1"/>
  <c r="AF446" i="1"/>
  <c r="AG446" i="1"/>
  <c r="AH446" i="1"/>
  <c r="AI446" i="1"/>
  <c r="AJ446" i="1"/>
  <c r="AK446" i="1"/>
  <c r="AL446" i="1"/>
  <c r="AD447" i="1"/>
  <c r="AF447" i="1"/>
  <c r="AG447" i="1"/>
  <c r="AH447" i="1"/>
  <c r="AI447" i="1"/>
  <c r="AJ447" i="1"/>
  <c r="AK447" i="1"/>
  <c r="AL447" i="1"/>
  <c r="AD448" i="1"/>
  <c r="AF448" i="1"/>
  <c r="AG448" i="1"/>
  <c r="AH448" i="1"/>
  <c r="AI448" i="1"/>
  <c r="AJ448" i="1"/>
  <c r="AK448" i="1"/>
  <c r="AL448" i="1"/>
  <c r="AD449" i="1"/>
  <c r="AF449" i="1"/>
  <c r="AG449" i="1"/>
  <c r="AH449" i="1"/>
  <c r="AI449" i="1"/>
  <c r="AJ449" i="1"/>
  <c r="AK449" i="1"/>
  <c r="AL449" i="1"/>
  <c r="AD450" i="1"/>
  <c r="AF450" i="1"/>
  <c r="AG450" i="1"/>
  <c r="AH450" i="1"/>
  <c r="AI450" i="1"/>
  <c r="AJ450" i="1"/>
  <c r="AK450" i="1"/>
  <c r="AL450" i="1"/>
  <c r="AD451" i="1"/>
  <c r="AF451" i="1"/>
  <c r="AG451" i="1"/>
  <c r="AH451" i="1"/>
  <c r="AI451" i="1"/>
  <c r="AJ451" i="1"/>
  <c r="AK451" i="1"/>
  <c r="AL451" i="1"/>
  <c r="AD815" i="1"/>
  <c r="AF815" i="1"/>
  <c r="AG815" i="1"/>
  <c r="AH815" i="1"/>
  <c r="AI815" i="1"/>
  <c r="AJ815" i="1"/>
  <c r="AK815" i="1"/>
  <c r="AL815" i="1"/>
  <c r="AD452" i="1"/>
  <c r="AF452" i="1"/>
  <c r="AG452" i="1"/>
  <c r="AH452" i="1"/>
  <c r="AI452" i="1"/>
  <c r="AJ452" i="1"/>
  <c r="AK452" i="1"/>
  <c r="AL452" i="1"/>
  <c r="AD453" i="1"/>
  <c r="AF453" i="1"/>
  <c r="AG453" i="1"/>
  <c r="AH453" i="1"/>
  <c r="AI453" i="1"/>
  <c r="AJ453" i="1"/>
  <c r="AK453" i="1"/>
  <c r="AL453" i="1"/>
  <c r="AD454" i="1"/>
  <c r="AF454" i="1"/>
  <c r="AG454" i="1"/>
  <c r="AH454" i="1"/>
  <c r="AI454" i="1"/>
  <c r="AJ454" i="1"/>
  <c r="AK454" i="1"/>
  <c r="AL454" i="1"/>
  <c r="AD455" i="1"/>
  <c r="AF455" i="1"/>
  <c r="AG455" i="1"/>
  <c r="AH455" i="1"/>
  <c r="AI455" i="1"/>
  <c r="AJ455" i="1"/>
  <c r="AK455" i="1"/>
  <c r="AL455" i="1"/>
  <c r="AD456" i="1"/>
  <c r="AF456" i="1"/>
  <c r="AG456" i="1"/>
  <c r="AH456" i="1"/>
  <c r="AI456" i="1"/>
  <c r="AJ456" i="1"/>
  <c r="AK456" i="1"/>
  <c r="AL456" i="1"/>
  <c r="AD457" i="1"/>
  <c r="AF457" i="1"/>
  <c r="AG457" i="1"/>
  <c r="AH457" i="1"/>
  <c r="AI457" i="1"/>
  <c r="AJ457" i="1"/>
  <c r="AK457" i="1"/>
  <c r="AL457" i="1"/>
  <c r="AD458" i="1"/>
  <c r="AF458" i="1"/>
  <c r="AG458" i="1"/>
  <c r="AH458" i="1"/>
  <c r="AI458" i="1"/>
  <c r="AJ458" i="1"/>
  <c r="AK458" i="1"/>
  <c r="AL458" i="1"/>
  <c r="AD459" i="1"/>
  <c r="AF459" i="1"/>
  <c r="AG459" i="1"/>
  <c r="AH459" i="1"/>
  <c r="AI459" i="1"/>
  <c r="AJ459" i="1"/>
  <c r="AK459" i="1"/>
  <c r="AL459" i="1"/>
  <c r="AD460" i="1"/>
  <c r="AF460" i="1"/>
  <c r="AG460" i="1"/>
  <c r="AH460" i="1"/>
  <c r="AI460" i="1"/>
  <c r="AJ460" i="1"/>
  <c r="AK460" i="1"/>
  <c r="AL460" i="1"/>
  <c r="AD461" i="1"/>
  <c r="AF461" i="1"/>
  <c r="AG461" i="1"/>
  <c r="AH461" i="1"/>
  <c r="AI461" i="1"/>
  <c r="AJ461" i="1"/>
  <c r="AK461" i="1"/>
  <c r="AL461" i="1"/>
  <c r="AD462" i="1"/>
  <c r="AF462" i="1"/>
  <c r="AG462" i="1"/>
  <c r="AH462" i="1"/>
  <c r="AI462" i="1"/>
  <c r="AJ462" i="1"/>
  <c r="AK462" i="1"/>
  <c r="AL462" i="1"/>
  <c r="AD463" i="1"/>
  <c r="AF463" i="1"/>
  <c r="AG463" i="1"/>
  <c r="AH463" i="1"/>
  <c r="AI463" i="1"/>
  <c r="AJ463" i="1"/>
  <c r="AK463" i="1"/>
  <c r="AL463" i="1"/>
  <c r="AD464" i="1"/>
  <c r="AF464" i="1"/>
  <c r="AG464" i="1"/>
  <c r="AH464" i="1"/>
  <c r="AI464" i="1"/>
  <c r="AJ464" i="1"/>
  <c r="AK464" i="1"/>
  <c r="AL464" i="1"/>
  <c r="AD465" i="1"/>
  <c r="AF465" i="1"/>
  <c r="AG465" i="1"/>
  <c r="AH465" i="1"/>
  <c r="AI465" i="1"/>
  <c r="AJ465" i="1"/>
  <c r="AK465" i="1"/>
  <c r="AL465" i="1"/>
  <c r="AD466" i="1"/>
  <c r="AF466" i="1"/>
  <c r="AG466" i="1"/>
  <c r="AH466" i="1"/>
  <c r="AI466" i="1"/>
  <c r="AJ466" i="1"/>
  <c r="AK466" i="1"/>
  <c r="AL466" i="1"/>
  <c r="AD467" i="1"/>
  <c r="AF467" i="1"/>
  <c r="AG467" i="1"/>
  <c r="AH467" i="1"/>
  <c r="AI467" i="1"/>
  <c r="AJ467" i="1"/>
  <c r="AK467" i="1"/>
  <c r="AL467" i="1"/>
  <c r="AD468" i="1"/>
  <c r="AF468" i="1"/>
  <c r="AG468" i="1"/>
  <c r="AH468" i="1"/>
  <c r="AI468" i="1"/>
  <c r="AJ468" i="1"/>
  <c r="AK468" i="1"/>
  <c r="AL468" i="1"/>
  <c r="AD469" i="1"/>
  <c r="AF469" i="1"/>
  <c r="AG469" i="1"/>
  <c r="AH469" i="1"/>
  <c r="AI469" i="1"/>
  <c r="AJ469" i="1"/>
  <c r="AK469" i="1"/>
  <c r="AL469" i="1"/>
  <c r="AD470" i="1"/>
  <c r="AF470" i="1"/>
  <c r="AG470" i="1"/>
  <c r="AH470" i="1"/>
  <c r="AI470" i="1"/>
  <c r="AJ470" i="1"/>
  <c r="AK470" i="1"/>
  <c r="AL470" i="1"/>
  <c r="AD471" i="1"/>
  <c r="AF471" i="1"/>
  <c r="AG471" i="1"/>
  <c r="AH471" i="1"/>
  <c r="AI471" i="1"/>
  <c r="AJ471" i="1"/>
  <c r="AK471" i="1"/>
  <c r="AL471" i="1"/>
  <c r="AD472" i="1"/>
  <c r="AF472" i="1"/>
  <c r="AG472" i="1"/>
  <c r="AH472" i="1"/>
  <c r="AI472" i="1"/>
  <c r="AJ472" i="1"/>
  <c r="AK472" i="1"/>
  <c r="AL472" i="1"/>
  <c r="AD473" i="1"/>
  <c r="AF473" i="1"/>
  <c r="AG473" i="1"/>
  <c r="AH473" i="1"/>
  <c r="AI473" i="1"/>
  <c r="AJ473" i="1"/>
  <c r="AK473" i="1"/>
  <c r="AL473" i="1"/>
  <c r="AD474" i="1"/>
  <c r="AF474" i="1"/>
  <c r="AG474" i="1"/>
  <c r="AH474" i="1"/>
  <c r="AI474" i="1"/>
  <c r="AJ474" i="1"/>
  <c r="AK474" i="1"/>
  <c r="AL474" i="1"/>
  <c r="AD475" i="1"/>
  <c r="AF475" i="1"/>
  <c r="AG475" i="1"/>
  <c r="AH475" i="1"/>
  <c r="AI475" i="1"/>
  <c r="AJ475" i="1"/>
  <c r="AK475" i="1"/>
  <c r="AL475" i="1"/>
  <c r="AD476" i="1"/>
  <c r="AF476" i="1"/>
  <c r="AG476" i="1"/>
  <c r="AH476" i="1"/>
  <c r="AI476" i="1"/>
  <c r="AJ476" i="1"/>
  <c r="AK476" i="1"/>
  <c r="AL476" i="1"/>
  <c r="AD435" i="1"/>
  <c r="AF435" i="1"/>
  <c r="AG435" i="1"/>
  <c r="AH435" i="1"/>
  <c r="AI435" i="1"/>
  <c r="AJ435" i="1"/>
  <c r="AK435" i="1"/>
  <c r="AL435" i="1"/>
  <c r="AD477" i="1"/>
  <c r="AF477" i="1"/>
  <c r="AG477" i="1"/>
  <c r="AH477" i="1"/>
  <c r="AI477" i="1"/>
  <c r="AJ477" i="1"/>
  <c r="AK477" i="1"/>
  <c r="AL477" i="1"/>
  <c r="AD478" i="1"/>
  <c r="AF478" i="1"/>
  <c r="AG478" i="1"/>
  <c r="AH478" i="1"/>
  <c r="AI478" i="1"/>
  <c r="AJ478" i="1"/>
  <c r="AK478" i="1"/>
  <c r="AL478" i="1"/>
  <c r="AD479" i="1"/>
  <c r="AF479" i="1"/>
  <c r="AG479" i="1"/>
  <c r="AH479" i="1"/>
  <c r="AI479" i="1"/>
  <c r="AJ479" i="1"/>
  <c r="AK479" i="1"/>
  <c r="AL479" i="1"/>
  <c r="AD480" i="1"/>
  <c r="AF480" i="1"/>
  <c r="AG480" i="1"/>
  <c r="AH480" i="1"/>
  <c r="AI480" i="1"/>
  <c r="AJ480" i="1"/>
  <c r="AK480" i="1"/>
  <c r="AL480" i="1"/>
  <c r="AD481" i="1"/>
  <c r="AF481" i="1"/>
  <c r="AG481" i="1"/>
  <c r="AH481" i="1"/>
  <c r="AI481" i="1"/>
  <c r="AJ481" i="1"/>
  <c r="AK481" i="1"/>
  <c r="AL481" i="1"/>
  <c r="AD482" i="1"/>
  <c r="AF482" i="1"/>
  <c r="AG482" i="1"/>
  <c r="AH482" i="1"/>
  <c r="AI482" i="1"/>
  <c r="AJ482" i="1"/>
  <c r="AK482" i="1"/>
  <c r="AL482" i="1"/>
  <c r="AD483" i="1"/>
  <c r="AF483" i="1"/>
  <c r="AG483" i="1"/>
  <c r="AH483" i="1"/>
  <c r="AI483" i="1"/>
  <c r="AJ483" i="1"/>
  <c r="AK483" i="1"/>
  <c r="AL483" i="1"/>
  <c r="AD484" i="1"/>
  <c r="AF484" i="1"/>
  <c r="AG484" i="1"/>
  <c r="AH484" i="1"/>
  <c r="AI484" i="1"/>
  <c r="AJ484" i="1"/>
  <c r="AK484" i="1"/>
  <c r="AL484" i="1"/>
  <c r="AD485" i="1"/>
  <c r="AF485" i="1"/>
  <c r="AG485" i="1"/>
  <c r="AH485" i="1"/>
  <c r="AI485" i="1"/>
  <c r="AJ485" i="1"/>
  <c r="AK485" i="1"/>
  <c r="AL485" i="1"/>
  <c r="AD486" i="1"/>
  <c r="AF486" i="1"/>
  <c r="AG486" i="1"/>
  <c r="AH486" i="1"/>
  <c r="AI486" i="1"/>
  <c r="AJ486" i="1"/>
  <c r="AK486" i="1"/>
  <c r="AL486" i="1"/>
  <c r="AD487" i="1"/>
  <c r="AF487" i="1"/>
  <c r="AG487" i="1"/>
  <c r="AH487" i="1"/>
  <c r="AI487" i="1"/>
  <c r="AJ487" i="1"/>
  <c r="AK487" i="1"/>
  <c r="AL487" i="1"/>
  <c r="AD488" i="1"/>
  <c r="AF488" i="1"/>
  <c r="AG488" i="1"/>
  <c r="AH488" i="1"/>
  <c r="AI488" i="1"/>
  <c r="AJ488" i="1"/>
  <c r="AK488" i="1"/>
  <c r="AL488" i="1"/>
  <c r="AD489" i="1"/>
  <c r="AF489" i="1"/>
  <c r="AG489" i="1"/>
  <c r="AH489" i="1"/>
  <c r="AI489" i="1"/>
  <c r="AJ489" i="1"/>
  <c r="AK489" i="1"/>
  <c r="AL489" i="1"/>
  <c r="AD490" i="1"/>
  <c r="AF490" i="1"/>
  <c r="AG490" i="1"/>
  <c r="AH490" i="1"/>
  <c r="AI490" i="1"/>
  <c r="AJ490" i="1"/>
  <c r="AK490" i="1"/>
  <c r="AL490" i="1"/>
  <c r="AD491" i="1"/>
  <c r="AF491" i="1"/>
  <c r="AG491" i="1"/>
  <c r="AH491" i="1"/>
  <c r="AI491" i="1"/>
  <c r="AJ491" i="1"/>
  <c r="AK491" i="1"/>
  <c r="AL491" i="1"/>
  <c r="AD492" i="1"/>
  <c r="AF492" i="1"/>
  <c r="AG492" i="1"/>
  <c r="AH492" i="1"/>
  <c r="AI492" i="1"/>
  <c r="AJ492" i="1"/>
  <c r="AK492" i="1"/>
  <c r="AL492" i="1"/>
  <c r="AD493" i="1"/>
  <c r="AF493" i="1"/>
  <c r="AG493" i="1"/>
  <c r="AH493" i="1"/>
  <c r="AI493" i="1"/>
  <c r="AJ493" i="1"/>
  <c r="AK493" i="1"/>
  <c r="AL493" i="1"/>
  <c r="AD494" i="1"/>
  <c r="AF494" i="1"/>
  <c r="AG494" i="1"/>
  <c r="AH494" i="1"/>
  <c r="AI494" i="1"/>
  <c r="AJ494" i="1"/>
  <c r="AK494" i="1"/>
  <c r="AL494" i="1"/>
  <c r="AD495" i="1"/>
  <c r="AF495" i="1"/>
  <c r="AG495" i="1"/>
  <c r="AH495" i="1"/>
  <c r="AI495" i="1"/>
  <c r="AJ495" i="1"/>
  <c r="AK495" i="1"/>
  <c r="AL495" i="1"/>
  <c r="AD496" i="1"/>
  <c r="AF496" i="1"/>
  <c r="AG496" i="1"/>
  <c r="AH496" i="1"/>
  <c r="AI496" i="1"/>
  <c r="AJ496" i="1"/>
  <c r="AK496" i="1"/>
  <c r="AL496" i="1"/>
  <c r="AD497" i="1"/>
  <c r="AF497" i="1"/>
  <c r="AG497" i="1"/>
  <c r="AH497" i="1"/>
  <c r="AI497" i="1"/>
  <c r="AJ497" i="1"/>
  <c r="AK497" i="1"/>
  <c r="AL497" i="1"/>
  <c r="AD498" i="1"/>
  <c r="AF498" i="1"/>
  <c r="AG498" i="1"/>
  <c r="AH498" i="1"/>
  <c r="AI498" i="1"/>
  <c r="AJ498" i="1"/>
  <c r="AK498" i="1"/>
  <c r="AL498" i="1"/>
  <c r="AD499" i="1"/>
  <c r="AF499" i="1"/>
  <c r="AG499" i="1"/>
  <c r="AH499" i="1"/>
  <c r="AI499" i="1"/>
  <c r="AJ499" i="1"/>
  <c r="AK499" i="1"/>
  <c r="AL499" i="1"/>
  <c r="AD500" i="1"/>
  <c r="AF500" i="1"/>
  <c r="AG500" i="1"/>
  <c r="AH500" i="1"/>
  <c r="AI500" i="1"/>
  <c r="AJ500" i="1"/>
  <c r="AK500" i="1"/>
  <c r="AL500" i="1"/>
  <c r="AD501" i="1"/>
  <c r="AF501" i="1"/>
  <c r="AG501" i="1"/>
  <c r="AH501" i="1"/>
  <c r="AI501" i="1"/>
  <c r="AJ501" i="1"/>
  <c r="AK501" i="1"/>
  <c r="AL501" i="1"/>
  <c r="AD502" i="1"/>
  <c r="AF502" i="1"/>
  <c r="AG502" i="1"/>
  <c r="AH502" i="1"/>
  <c r="AI502" i="1"/>
  <c r="AJ502" i="1"/>
  <c r="AK502" i="1"/>
  <c r="AL502" i="1"/>
  <c r="AD503" i="1"/>
  <c r="AF503" i="1"/>
  <c r="AG503" i="1"/>
  <c r="AH503" i="1"/>
  <c r="AI503" i="1"/>
  <c r="AJ503" i="1"/>
  <c r="AK503" i="1"/>
  <c r="AL503" i="1"/>
  <c r="AD504" i="1"/>
  <c r="AF504" i="1"/>
  <c r="AG504" i="1"/>
  <c r="AH504" i="1"/>
  <c r="AI504" i="1"/>
  <c r="AJ504" i="1"/>
  <c r="AK504" i="1"/>
  <c r="AL504" i="1"/>
  <c r="AD505" i="1"/>
  <c r="AF505" i="1"/>
  <c r="AG505" i="1"/>
  <c r="AH505" i="1"/>
  <c r="AI505" i="1"/>
  <c r="AJ505" i="1"/>
  <c r="AK505" i="1"/>
  <c r="AL505" i="1"/>
  <c r="AD506" i="1"/>
  <c r="AF506" i="1"/>
  <c r="AG506" i="1"/>
  <c r="AH506" i="1"/>
  <c r="AI506" i="1"/>
  <c r="AJ506" i="1"/>
  <c r="AK506" i="1"/>
  <c r="AL506" i="1"/>
  <c r="AD507" i="1"/>
  <c r="AF507" i="1"/>
  <c r="AG507" i="1"/>
  <c r="AH507" i="1"/>
  <c r="AI507" i="1"/>
  <c r="AJ507" i="1"/>
  <c r="AK507" i="1"/>
  <c r="AL507" i="1"/>
  <c r="AD508" i="1"/>
  <c r="AF508" i="1"/>
  <c r="AG508" i="1"/>
  <c r="AH508" i="1"/>
  <c r="AI508" i="1"/>
  <c r="AJ508" i="1"/>
  <c r="AK508" i="1"/>
  <c r="AL508" i="1"/>
  <c r="AD509" i="1"/>
  <c r="AF509" i="1"/>
  <c r="AG509" i="1"/>
  <c r="AH509" i="1"/>
  <c r="AI509" i="1"/>
  <c r="AJ509" i="1"/>
  <c r="AK509" i="1"/>
  <c r="AL509" i="1"/>
  <c r="AD510" i="1"/>
  <c r="AF510" i="1"/>
  <c r="AG510" i="1"/>
  <c r="AH510" i="1"/>
  <c r="AI510" i="1"/>
  <c r="AJ510" i="1"/>
  <c r="AK510" i="1"/>
  <c r="AL510" i="1"/>
  <c r="AD511" i="1"/>
  <c r="AF511" i="1"/>
  <c r="AG511" i="1"/>
  <c r="AH511" i="1"/>
  <c r="AI511" i="1"/>
  <c r="AJ511" i="1"/>
  <c r="AK511" i="1"/>
  <c r="AL511" i="1"/>
  <c r="AD512" i="1"/>
  <c r="AF512" i="1"/>
  <c r="AG512" i="1"/>
  <c r="AH512" i="1"/>
  <c r="AI512" i="1"/>
  <c r="AJ512" i="1"/>
  <c r="AK512" i="1"/>
  <c r="AL512" i="1"/>
  <c r="AD513" i="1"/>
  <c r="AF513" i="1"/>
  <c r="AG513" i="1"/>
  <c r="AH513" i="1"/>
  <c r="AI513" i="1"/>
  <c r="AJ513" i="1"/>
  <c r="AK513" i="1"/>
  <c r="AL513" i="1"/>
  <c r="AD514" i="1"/>
  <c r="AF514" i="1"/>
  <c r="AG514" i="1"/>
  <c r="AI514" i="1"/>
  <c r="AJ514" i="1"/>
  <c r="AK514" i="1"/>
  <c r="AL514" i="1"/>
  <c r="AD515" i="1"/>
  <c r="AF515" i="1"/>
  <c r="AG515" i="1"/>
  <c r="AI515" i="1"/>
  <c r="AJ515" i="1"/>
  <c r="AK515" i="1"/>
  <c r="AL515" i="1"/>
  <c r="AD516" i="1"/>
  <c r="AF516" i="1"/>
  <c r="AG516" i="1"/>
  <c r="AI516" i="1"/>
  <c r="AJ516" i="1"/>
  <c r="AK516" i="1"/>
  <c r="AL516" i="1"/>
  <c r="AD517" i="1"/>
  <c r="AF517" i="1"/>
  <c r="AG517" i="1"/>
  <c r="AI517" i="1"/>
  <c r="AJ517" i="1"/>
  <c r="AK517" i="1"/>
  <c r="AL517" i="1"/>
  <c r="AD518" i="1"/>
  <c r="AF518" i="1"/>
  <c r="AG518" i="1"/>
  <c r="AI518" i="1"/>
  <c r="AJ518" i="1"/>
  <c r="AK518" i="1"/>
  <c r="AL518" i="1"/>
  <c r="AD519" i="1"/>
  <c r="AF519" i="1"/>
  <c r="AG519" i="1"/>
  <c r="AI519" i="1"/>
  <c r="AJ519" i="1"/>
  <c r="AK519" i="1"/>
  <c r="AL519" i="1"/>
  <c r="AD520" i="1"/>
  <c r="AF520" i="1"/>
  <c r="AG520" i="1"/>
  <c r="AI520" i="1"/>
  <c r="AJ520" i="1"/>
  <c r="AK520" i="1"/>
  <c r="AL520" i="1"/>
  <c r="AD521" i="1"/>
  <c r="AF521" i="1"/>
  <c r="AG521" i="1"/>
  <c r="AI521" i="1"/>
  <c r="AJ521" i="1"/>
  <c r="AK521" i="1"/>
  <c r="AL521" i="1"/>
  <c r="AD522" i="1"/>
  <c r="AF522" i="1"/>
  <c r="AG522" i="1"/>
  <c r="AI522" i="1"/>
  <c r="AJ522" i="1"/>
  <c r="AK522" i="1"/>
  <c r="AL522" i="1"/>
  <c r="AD523" i="1"/>
  <c r="AF523" i="1"/>
  <c r="AG523" i="1"/>
  <c r="AI523" i="1"/>
  <c r="AJ523" i="1"/>
  <c r="AK523" i="1"/>
  <c r="AL523" i="1"/>
  <c r="AD524" i="1"/>
  <c r="AF524" i="1"/>
  <c r="AG524" i="1"/>
  <c r="AI524" i="1"/>
  <c r="AJ524" i="1"/>
  <c r="AK524" i="1"/>
  <c r="AL524" i="1"/>
  <c r="AD525" i="1"/>
  <c r="AF525" i="1"/>
  <c r="AG525" i="1"/>
  <c r="AI525" i="1"/>
  <c r="AJ525" i="1"/>
  <c r="AK525" i="1"/>
  <c r="AL525" i="1"/>
  <c r="AD526" i="1"/>
  <c r="AF526" i="1"/>
  <c r="AG526" i="1"/>
  <c r="AI526" i="1"/>
  <c r="AJ526" i="1"/>
  <c r="AK526" i="1"/>
  <c r="AL526" i="1"/>
  <c r="AD527" i="1"/>
  <c r="AF527" i="1"/>
  <c r="AG527" i="1"/>
  <c r="AI527" i="1"/>
  <c r="AJ527" i="1"/>
  <c r="AK527" i="1"/>
  <c r="AL527" i="1"/>
  <c r="AD528" i="1"/>
  <c r="AF528" i="1"/>
  <c r="AG528" i="1"/>
  <c r="AI528" i="1"/>
  <c r="AJ528" i="1"/>
  <c r="AK528" i="1"/>
  <c r="AL528" i="1"/>
  <c r="AD529" i="1"/>
  <c r="AF529" i="1"/>
  <c r="AG529" i="1"/>
  <c r="AI529" i="1"/>
  <c r="AJ529" i="1"/>
  <c r="AK529" i="1"/>
  <c r="AL529" i="1"/>
  <c r="AD530" i="1"/>
  <c r="AF530" i="1"/>
  <c r="AG530" i="1"/>
  <c r="AI530" i="1"/>
  <c r="AJ530" i="1"/>
  <c r="AK530" i="1"/>
  <c r="AL530" i="1"/>
  <c r="AD531" i="1"/>
  <c r="AF531" i="1"/>
  <c r="AG531" i="1"/>
  <c r="AI531" i="1"/>
  <c r="AJ531" i="1"/>
  <c r="AK531" i="1"/>
  <c r="AL531" i="1"/>
  <c r="AD532" i="1"/>
  <c r="AF532" i="1"/>
  <c r="AG532" i="1"/>
  <c r="AI532" i="1"/>
  <c r="AJ532" i="1"/>
  <c r="AK532" i="1"/>
  <c r="AL532" i="1"/>
  <c r="AD533" i="1"/>
  <c r="AF533" i="1"/>
  <c r="AG533" i="1"/>
  <c r="AI533" i="1"/>
  <c r="AJ533" i="1"/>
  <c r="AK533" i="1"/>
  <c r="AL533" i="1"/>
  <c r="AD534" i="1"/>
  <c r="AF534" i="1"/>
  <c r="AG534" i="1"/>
  <c r="AI534" i="1"/>
  <c r="AJ534" i="1"/>
  <c r="AK534" i="1"/>
  <c r="AL534" i="1"/>
  <c r="AD535" i="1"/>
  <c r="AF535" i="1"/>
  <c r="AG535" i="1"/>
  <c r="AI535" i="1"/>
  <c r="AJ535" i="1"/>
  <c r="AK535" i="1"/>
  <c r="AL535" i="1"/>
  <c r="AD536" i="1"/>
  <c r="AF536" i="1"/>
  <c r="AG536" i="1"/>
  <c r="AI536" i="1"/>
  <c r="AJ536" i="1"/>
  <c r="AK536" i="1"/>
  <c r="AL536" i="1"/>
  <c r="AD537" i="1"/>
  <c r="AF537" i="1"/>
  <c r="AG537" i="1"/>
  <c r="AI537" i="1"/>
  <c r="AJ537" i="1"/>
  <c r="AK537" i="1"/>
  <c r="AL537" i="1"/>
  <c r="AD538" i="1"/>
  <c r="AF538" i="1"/>
  <c r="AG538" i="1"/>
  <c r="AI538" i="1"/>
  <c r="AJ538" i="1"/>
  <c r="AK538" i="1"/>
  <c r="AL538" i="1"/>
  <c r="AD539" i="1"/>
  <c r="AF539" i="1"/>
  <c r="AG539" i="1"/>
  <c r="AI539" i="1"/>
  <c r="AJ539" i="1"/>
  <c r="AK539" i="1"/>
  <c r="AL539" i="1"/>
  <c r="AD540" i="1"/>
  <c r="AF540" i="1"/>
  <c r="AG540" i="1"/>
  <c r="AI540" i="1"/>
  <c r="AJ540" i="1"/>
  <c r="AK540" i="1"/>
  <c r="AL540" i="1"/>
  <c r="AD541" i="1"/>
  <c r="AF541" i="1"/>
  <c r="AG541" i="1"/>
  <c r="AI541" i="1"/>
  <c r="AJ541" i="1"/>
  <c r="AK541" i="1"/>
  <c r="AL541" i="1"/>
  <c r="AD542" i="1"/>
  <c r="AF542" i="1"/>
  <c r="AG542" i="1"/>
  <c r="AI542" i="1"/>
  <c r="AJ542" i="1"/>
  <c r="AK542" i="1"/>
  <c r="AL542" i="1"/>
  <c r="AD543" i="1"/>
  <c r="AF543" i="1"/>
  <c r="AG543" i="1"/>
  <c r="AI543" i="1"/>
  <c r="AJ543" i="1"/>
  <c r="AK543" i="1"/>
  <c r="AL543" i="1"/>
  <c r="AD544" i="1"/>
  <c r="AF544" i="1"/>
  <c r="AG544" i="1"/>
  <c r="AI544" i="1"/>
  <c r="AJ544" i="1"/>
  <c r="AK544" i="1"/>
  <c r="AL544" i="1"/>
  <c r="AD545" i="1"/>
  <c r="AF545" i="1"/>
  <c r="AG545" i="1"/>
  <c r="AI545" i="1"/>
  <c r="AJ545" i="1"/>
  <c r="AK545" i="1"/>
  <c r="AL545" i="1"/>
  <c r="AD546" i="1"/>
  <c r="AF546" i="1"/>
  <c r="AG546" i="1"/>
  <c r="AI546" i="1"/>
  <c r="AJ546" i="1"/>
  <c r="AK546" i="1"/>
  <c r="AL546" i="1"/>
  <c r="AD547" i="1"/>
  <c r="AF547" i="1"/>
  <c r="AG547" i="1"/>
  <c r="AI547" i="1"/>
  <c r="AJ547" i="1"/>
  <c r="AK547" i="1"/>
  <c r="AL547" i="1"/>
  <c r="AD548" i="1"/>
  <c r="AF548" i="1"/>
  <c r="AG548" i="1"/>
  <c r="AI548" i="1"/>
  <c r="AJ548" i="1"/>
  <c r="AK548" i="1"/>
  <c r="AL548" i="1"/>
  <c r="AD549" i="1"/>
  <c r="AF549" i="1"/>
  <c r="AG549" i="1"/>
  <c r="AI549" i="1"/>
  <c r="AJ549" i="1"/>
  <c r="AK549" i="1"/>
  <c r="AL549" i="1"/>
  <c r="AD550" i="1"/>
  <c r="AF550" i="1"/>
  <c r="AG550" i="1"/>
  <c r="AI550" i="1"/>
  <c r="AJ550" i="1"/>
  <c r="AK550" i="1"/>
  <c r="AL550" i="1"/>
  <c r="AD551" i="1"/>
  <c r="AF551" i="1"/>
  <c r="AG551" i="1"/>
  <c r="AI551" i="1"/>
  <c r="AJ551" i="1"/>
  <c r="AK551" i="1"/>
  <c r="AL551" i="1"/>
  <c r="AD552" i="1"/>
  <c r="AF552" i="1"/>
  <c r="AG552" i="1"/>
  <c r="AI552" i="1"/>
  <c r="AJ552" i="1"/>
  <c r="AK552" i="1"/>
  <c r="AL552" i="1"/>
  <c r="AD553" i="1"/>
  <c r="AF553" i="1"/>
  <c r="AG553" i="1"/>
  <c r="AI553" i="1"/>
  <c r="AJ553" i="1"/>
  <c r="AK553" i="1"/>
  <c r="AL553" i="1"/>
  <c r="AD554" i="1"/>
  <c r="AF554" i="1"/>
  <c r="AG554" i="1"/>
  <c r="AI554" i="1"/>
  <c r="AJ554" i="1"/>
  <c r="AK554" i="1"/>
  <c r="AL554" i="1"/>
  <c r="AD555" i="1"/>
  <c r="AF555" i="1"/>
  <c r="AG555" i="1"/>
  <c r="AI555" i="1"/>
  <c r="AJ555" i="1"/>
  <c r="AK555" i="1"/>
  <c r="AL555" i="1"/>
  <c r="AD556" i="1"/>
  <c r="AF556" i="1"/>
  <c r="AG556" i="1"/>
  <c r="AI556" i="1"/>
  <c r="AJ556" i="1"/>
  <c r="AK556" i="1"/>
  <c r="AL556" i="1"/>
  <c r="AD557" i="1"/>
  <c r="AF557" i="1"/>
  <c r="AG557" i="1"/>
  <c r="AI557" i="1"/>
  <c r="AJ557" i="1"/>
  <c r="AK557" i="1"/>
  <c r="AL557" i="1"/>
  <c r="AD558" i="1"/>
  <c r="AF558" i="1"/>
  <c r="AG558" i="1"/>
  <c r="AI558" i="1"/>
  <c r="AJ558" i="1"/>
  <c r="AK558" i="1"/>
  <c r="AL558" i="1"/>
  <c r="AD559" i="1"/>
  <c r="AF559" i="1"/>
  <c r="AG559" i="1"/>
  <c r="AI559" i="1"/>
  <c r="AJ559" i="1"/>
  <c r="AK559" i="1"/>
  <c r="AL559" i="1"/>
  <c r="AD560" i="1"/>
  <c r="AF560" i="1"/>
  <c r="AG560" i="1"/>
  <c r="AI560" i="1"/>
  <c r="AJ560" i="1"/>
  <c r="AK560" i="1"/>
  <c r="AL560" i="1"/>
  <c r="AD561" i="1"/>
  <c r="AF561" i="1"/>
  <c r="AG561" i="1"/>
  <c r="AI561" i="1"/>
  <c r="AJ561" i="1"/>
  <c r="AK561" i="1"/>
  <c r="AL561" i="1"/>
  <c r="AD562" i="1"/>
  <c r="AF562" i="1"/>
  <c r="AG562" i="1"/>
  <c r="AI562" i="1"/>
  <c r="AJ562" i="1"/>
  <c r="AK562" i="1"/>
  <c r="AL562" i="1"/>
  <c r="AD563" i="1"/>
  <c r="AF563" i="1"/>
  <c r="AG563" i="1"/>
  <c r="AI563" i="1"/>
  <c r="AJ563" i="1"/>
  <c r="AK563" i="1"/>
  <c r="AL563" i="1"/>
  <c r="AD564" i="1"/>
  <c r="AF564" i="1"/>
  <c r="AG564" i="1"/>
  <c r="AI564" i="1"/>
  <c r="AJ564" i="1"/>
  <c r="AK564" i="1"/>
  <c r="AL564" i="1"/>
  <c r="AD565" i="1"/>
  <c r="AF565" i="1"/>
  <c r="AG565" i="1"/>
  <c r="AI565" i="1"/>
  <c r="AJ565" i="1"/>
  <c r="AK565" i="1"/>
  <c r="AL565" i="1"/>
  <c r="AD566" i="1"/>
  <c r="AF566" i="1"/>
  <c r="AG566" i="1"/>
  <c r="AI566" i="1"/>
  <c r="AJ566" i="1"/>
  <c r="AK566" i="1"/>
  <c r="AL566" i="1"/>
  <c r="AD567" i="1"/>
  <c r="AF567" i="1"/>
  <c r="AG567" i="1"/>
  <c r="AI567" i="1"/>
  <c r="AJ567" i="1"/>
  <c r="AK567" i="1"/>
  <c r="AL567" i="1"/>
  <c r="AD568" i="1"/>
  <c r="AF568" i="1"/>
  <c r="AG568" i="1"/>
  <c r="AI568" i="1"/>
  <c r="AJ568" i="1"/>
  <c r="AK568" i="1"/>
  <c r="AL568" i="1"/>
  <c r="AD569" i="1"/>
  <c r="AF569" i="1"/>
  <c r="AG569" i="1"/>
  <c r="AI569" i="1"/>
  <c r="AJ569" i="1"/>
  <c r="AK569" i="1"/>
  <c r="AL569" i="1"/>
  <c r="AD570" i="1"/>
  <c r="AF570" i="1"/>
  <c r="AG570" i="1"/>
  <c r="AI570" i="1"/>
  <c r="AJ570" i="1"/>
  <c r="AK570" i="1"/>
  <c r="AL570" i="1"/>
  <c r="AD571" i="1"/>
  <c r="AF571" i="1"/>
  <c r="AG571" i="1"/>
  <c r="AI571" i="1"/>
  <c r="AJ571" i="1"/>
  <c r="AK571" i="1"/>
  <c r="AL571" i="1"/>
  <c r="AD572" i="1"/>
  <c r="AF572" i="1"/>
  <c r="AG572" i="1"/>
  <c r="AI572" i="1"/>
  <c r="AJ572" i="1"/>
  <c r="AK572" i="1"/>
  <c r="AL572" i="1"/>
  <c r="AD573" i="1"/>
  <c r="AF573" i="1"/>
  <c r="AG573" i="1"/>
  <c r="AI573" i="1"/>
  <c r="AJ573" i="1"/>
  <c r="AK573" i="1"/>
  <c r="AL573" i="1"/>
  <c r="AD574" i="1"/>
  <c r="AF574" i="1"/>
  <c r="AG574" i="1"/>
  <c r="AI574" i="1"/>
  <c r="AJ574" i="1"/>
  <c r="AK574" i="1"/>
  <c r="AL574" i="1"/>
  <c r="AD575" i="1"/>
  <c r="AF575" i="1"/>
  <c r="AG575" i="1"/>
  <c r="AI575" i="1"/>
  <c r="AJ575" i="1"/>
  <c r="AK575" i="1"/>
  <c r="AL575" i="1"/>
  <c r="AD576" i="1"/>
  <c r="AF576" i="1"/>
  <c r="AG576" i="1"/>
  <c r="AI576" i="1"/>
  <c r="AJ576" i="1"/>
  <c r="AK576" i="1"/>
  <c r="AL576" i="1"/>
  <c r="AD577" i="1"/>
  <c r="AF577" i="1"/>
  <c r="AG577" i="1"/>
  <c r="AI577" i="1"/>
  <c r="AJ577" i="1"/>
  <c r="AK577" i="1"/>
  <c r="AL577" i="1"/>
  <c r="AD578" i="1"/>
  <c r="AF578" i="1"/>
  <c r="AG578" i="1"/>
  <c r="AI578" i="1"/>
  <c r="AJ578" i="1"/>
  <c r="AK578" i="1"/>
  <c r="AL578" i="1"/>
  <c r="AD579" i="1"/>
  <c r="AF579" i="1"/>
  <c r="AG579" i="1"/>
  <c r="AI579" i="1"/>
  <c r="AJ579" i="1"/>
  <c r="AK579" i="1"/>
  <c r="AL579" i="1"/>
  <c r="AD580" i="1"/>
  <c r="AF580" i="1"/>
  <c r="AG580" i="1"/>
  <c r="AI580" i="1"/>
  <c r="AJ580" i="1"/>
  <c r="AK580" i="1"/>
  <c r="AL580" i="1"/>
  <c r="AD581" i="1"/>
  <c r="AF581" i="1"/>
  <c r="AG581" i="1"/>
  <c r="AI581" i="1"/>
  <c r="AJ581" i="1"/>
  <c r="AK581" i="1"/>
  <c r="AL581" i="1"/>
  <c r="AD582" i="1"/>
  <c r="AF582" i="1"/>
  <c r="AG582" i="1"/>
  <c r="AI582" i="1"/>
  <c r="AJ582" i="1"/>
  <c r="AK582" i="1"/>
  <c r="AL582" i="1"/>
  <c r="AD583" i="1"/>
  <c r="AF583" i="1"/>
  <c r="AG583" i="1"/>
  <c r="AI583" i="1"/>
  <c r="AJ583" i="1"/>
  <c r="AK583" i="1"/>
  <c r="AL583" i="1"/>
  <c r="AD584" i="1"/>
  <c r="AF584" i="1"/>
  <c r="AG584" i="1"/>
  <c r="AI584" i="1"/>
  <c r="AJ584" i="1"/>
  <c r="AK584" i="1"/>
  <c r="AL584" i="1"/>
  <c r="AD585" i="1"/>
  <c r="AF585" i="1"/>
  <c r="AG585" i="1"/>
  <c r="AI585" i="1"/>
  <c r="AJ585" i="1"/>
  <c r="AK585" i="1"/>
  <c r="AL585" i="1"/>
  <c r="AD586" i="1"/>
  <c r="AF586" i="1"/>
  <c r="AG586" i="1"/>
  <c r="AI586" i="1"/>
  <c r="AJ586" i="1"/>
  <c r="AK586" i="1"/>
  <c r="AL586" i="1"/>
  <c r="AD587" i="1"/>
  <c r="AF587" i="1"/>
  <c r="AG587" i="1"/>
  <c r="AI587" i="1"/>
  <c r="AJ587" i="1"/>
  <c r="AK587" i="1"/>
  <c r="AL587" i="1"/>
  <c r="AD588" i="1"/>
  <c r="AF588" i="1"/>
  <c r="AG588" i="1"/>
  <c r="AI588" i="1"/>
  <c r="AJ588" i="1"/>
  <c r="AK588" i="1"/>
  <c r="AL588" i="1"/>
  <c r="AD589" i="1"/>
  <c r="AF589" i="1"/>
  <c r="AG589" i="1"/>
  <c r="AI589" i="1"/>
  <c r="AJ589" i="1"/>
  <c r="AK589" i="1"/>
  <c r="AL589" i="1"/>
  <c r="AD590" i="1"/>
  <c r="AF590" i="1"/>
  <c r="AG590" i="1"/>
  <c r="AI590" i="1"/>
  <c r="AJ590" i="1"/>
  <c r="AK590" i="1"/>
  <c r="AL590" i="1"/>
  <c r="AD591" i="1"/>
  <c r="AF591" i="1"/>
  <c r="AG591" i="1"/>
  <c r="AI591" i="1"/>
  <c r="AJ591" i="1"/>
  <c r="AK591" i="1"/>
  <c r="AL591" i="1"/>
  <c r="AD592" i="1"/>
  <c r="AF592" i="1"/>
  <c r="AG592" i="1"/>
  <c r="AI592" i="1"/>
  <c r="AJ592" i="1"/>
  <c r="AK592" i="1"/>
  <c r="AL592" i="1"/>
  <c r="AD593" i="1"/>
  <c r="AF593" i="1"/>
  <c r="AG593" i="1"/>
  <c r="AI593" i="1"/>
  <c r="AJ593" i="1"/>
  <c r="AK593" i="1"/>
  <c r="AL593" i="1"/>
  <c r="AD594" i="1"/>
  <c r="AF594" i="1"/>
  <c r="AG594" i="1"/>
  <c r="AI594" i="1"/>
  <c r="AJ594" i="1"/>
  <c r="AK594" i="1"/>
  <c r="AL594" i="1"/>
  <c r="AD595" i="1"/>
  <c r="AF595" i="1"/>
  <c r="AG595" i="1"/>
  <c r="AI595" i="1"/>
  <c r="AJ595" i="1"/>
  <c r="AK595" i="1"/>
  <c r="AL595" i="1"/>
  <c r="AD596" i="1"/>
  <c r="AF596" i="1"/>
  <c r="AG596" i="1"/>
  <c r="AI596" i="1"/>
  <c r="AJ596" i="1"/>
  <c r="AK596" i="1"/>
  <c r="AL596" i="1"/>
  <c r="AD597" i="1"/>
  <c r="AF597" i="1"/>
  <c r="AG597" i="1"/>
  <c r="AI597" i="1"/>
  <c r="AJ597" i="1"/>
  <c r="AK597" i="1"/>
  <c r="AL597" i="1"/>
  <c r="AD598" i="1"/>
  <c r="AF598" i="1"/>
  <c r="AG598" i="1"/>
  <c r="AI598" i="1"/>
  <c r="AJ598" i="1"/>
  <c r="AK598" i="1"/>
  <c r="AL598" i="1"/>
  <c r="AD599" i="1"/>
  <c r="AF599" i="1"/>
  <c r="AG599" i="1"/>
  <c r="AI599" i="1"/>
  <c r="AJ599" i="1"/>
  <c r="AK599" i="1"/>
  <c r="AL599" i="1"/>
  <c r="AD600" i="1"/>
  <c r="AF600" i="1"/>
  <c r="AG600" i="1"/>
  <c r="AI600" i="1"/>
  <c r="AJ600" i="1"/>
  <c r="AK600" i="1"/>
  <c r="AL600" i="1"/>
  <c r="AD601" i="1"/>
  <c r="AF601" i="1"/>
  <c r="AG601" i="1"/>
  <c r="AI601" i="1"/>
  <c r="AJ601" i="1"/>
  <c r="AK601" i="1"/>
  <c r="AL601" i="1"/>
  <c r="AD602" i="1"/>
  <c r="AF602" i="1"/>
  <c r="AG602" i="1"/>
  <c r="AI602" i="1"/>
  <c r="AJ602" i="1"/>
  <c r="AK602" i="1"/>
  <c r="AL602" i="1"/>
  <c r="AD603" i="1"/>
  <c r="AF603" i="1"/>
  <c r="AG603" i="1"/>
  <c r="AI603" i="1"/>
  <c r="AJ603" i="1"/>
  <c r="AK603" i="1"/>
  <c r="AL603" i="1"/>
  <c r="AD604" i="1"/>
  <c r="AF604" i="1"/>
  <c r="AG604" i="1"/>
  <c r="AI604" i="1"/>
  <c r="AJ604" i="1"/>
  <c r="AK604" i="1"/>
  <c r="AL604" i="1"/>
  <c r="AD605" i="1"/>
  <c r="AF605" i="1"/>
  <c r="AG605" i="1"/>
  <c r="AI605" i="1"/>
  <c r="AJ605" i="1"/>
  <c r="AK605" i="1"/>
  <c r="AL605" i="1"/>
  <c r="AD606" i="1"/>
  <c r="AF606" i="1"/>
  <c r="AG606" i="1"/>
  <c r="AI606" i="1"/>
  <c r="AJ606" i="1"/>
  <c r="AK606" i="1"/>
  <c r="AL606" i="1"/>
  <c r="AD607" i="1"/>
  <c r="AF607" i="1"/>
  <c r="AG607" i="1"/>
  <c r="AI607" i="1"/>
  <c r="AJ607" i="1"/>
  <c r="AK607" i="1"/>
  <c r="AL607" i="1"/>
  <c r="AD608" i="1"/>
  <c r="AF608" i="1"/>
  <c r="AG608" i="1"/>
  <c r="AI608" i="1"/>
  <c r="AJ608" i="1"/>
  <c r="AK608" i="1"/>
  <c r="AL608" i="1"/>
  <c r="AD609" i="1"/>
  <c r="AF609" i="1"/>
  <c r="AG609" i="1"/>
  <c r="AI609" i="1"/>
  <c r="AJ609" i="1"/>
  <c r="AK609" i="1"/>
  <c r="AL609" i="1"/>
  <c r="AD610" i="1"/>
  <c r="AF610" i="1"/>
  <c r="AG610" i="1"/>
  <c r="AI610" i="1"/>
  <c r="AJ610" i="1"/>
  <c r="AK610" i="1"/>
  <c r="AL610" i="1"/>
  <c r="AD611" i="1"/>
  <c r="AF611" i="1"/>
  <c r="AG611" i="1"/>
  <c r="AI611" i="1"/>
  <c r="AJ611" i="1"/>
  <c r="AK611" i="1"/>
  <c r="AL611" i="1"/>
  <c r="AD612" i="1"/>
  <c r="AF612" i="1"/>
  <c r="AG612" i="1"/>
  <c r="AI612" i="1"/>
  <c r="AJ612" i="1"/>
  <c r="AK612" i="1"/>
  <c r="AL612" i="1"/>
  <c r="AD613" i="1"/>
  <c r="AF613" i="1"/>
  <c r="AG613" i="1"/>
  <c r="AI613" i="1"/>
  <c r="AJ613" i="1"/>
  <c r="AK613" i="1"/>
  <c r="AL613" i="1"/>
  <c r="AD614" i="1"/>
  <c r="AF614" i="1"/>
  <c r="AG614" i="1"/>
  <c r="AI614" i="1"/>
  <c r="AJ614" i="1"/>
  <c r="AK614" i="1"/>
  <c r="AL614" i="1"/>
  <c r="AD615" i="1"/>
  <c r="AF615" i="1"/>
  <c r="AG615" i="1"/>
  <c r="AI615" i="1"/>
  <c r="AJ615" i="1"/>
  <c r="AK615" i="1"/>
  <c r="AL615" i="1"/>
  <c r="AD616" i="1"/>
  <c r="AF616" i="1"/>
  <c r="AG616" i="1"/>
  <c r="AI616" i="1"/>
  <c r="AJ616" i="1"/>
  <c r="AK616" i="1"/>
  <c r="AL616" i="1"/>
  <c r="AD617" i="1"/>
  <c r="AF617" i="1"/>
  <c r="AG617" i="1"/>
  <c r="AI617" i="1"/>
  <c r="AJ617" i="1"/>
  <c r="AK617" i="1"/>
  <c r="AL617" i="1"/>
  <c r="AD618" i="1"/>
  <c r="AF618" i="1"/>
  <c r="AG618" i="1"/>
  <c r="AI618" i="1"/>
  <c r="AJ618" i="1"/>
  <c r="AK618" i="1"/>
  <c r="AL618" i="1"/>
  <c r="AD619" i="1"/>
  <c r="AF619" i="1"/>
  <c r="AG619" i="1"/>
  <c r="AI619" i="1"/>
  <c r="AJ619" i="1"/>
  <c r="AK619" i="1"/>
  <c r="AL619" i="1"/>
  <c r="AD620" i="1"/>
  <c r="AF620" i="1"/>
  <c r="AG620" i="1"/>
  <c r="AI620" i="1"/>
  <c r="AJ620" i="1"/>
  <c r="AK620" i="1"/>
  <c r="AL620" i="1"/>
  <c r="AD621" i="1"/>
  <c r="AF621" i="1"/>
  <c r="AG621" i="1"/>
  <c r="AI621" i="1"/>
  <c r="AJ621" i="1"/>
  <c r="AK621" i="1"/>
  <c r="AL621" i="1"/>
  <c r="AD622" i="1"/>
  <c r="AF622" i="1"/>
  <c r="AG622" i="1"/>
  <c r="AI622" i="1"/>
  <c r="AJ622" i="1"/>
  <c r="AK622" i="1"/>
  <c r="AL622" i="1"/>
  <c r="AD623" i="1"/>
  <c r="AF623" i="1"/>
  <c r="AG623" i="1"/>
  <c r="AI623" i="1"/>
  <c r="AJ623" i="1"/>
  <c r="AK623" i="1"/>
  <c r="AL623" i="1"/>
  <c r="AD624" i="1"/>
  <c r="AF624" i="1"/>
  <c r="AG624" i="1"/>
  <c r="AI624" i="1"/>
  <c r="AJ624" i="1"/>
  <c r="AK624" i="1"/>
  <c r="AL624" i="1"/>
  <c r="AD625" i="1"/>
  <c r="AF625" i="1"/>
  <c r="AG625" i="1"/>
  <c r="AI625" i="1"/>
  <c r="AJ625" i="1"/>
  <c r="AK625" i="1"/>
  <c r="AL625" i="1"/>
  <c r="AD626" i="1"/>
  <c r="AF626" i="1"/>
  <c r="AG626" i="1"/>
  <c r="AI626" i="1"/>
  <c r="AJ626" i="1"/>
  <c r="AK626" i="1"/>
  <c r="AL626" i="1"/>
  <c r="AD627" i="1"/>
  <c r="AF627" i="1"/>
  <c r="AG627" i="1"/>
  <c r="AI627" i="1"/>
  <c r="AJ627" i="1"/>
  <c r="AK627" i="1"/>
  <c r="AL627" i="1"/>
  <c r="AD628" i="1"/>
  <c r="AF628" i="1"/>
  <c r="AG628" i="1"/>
  <c r="AI628" i="1"/>
  <c r="AJ628" i="1"/>
  <c r="AK628" i="1"/>
  <c r="AL628" i="1"/>
  <c r="AD629" i="1"/>
  <c r="AF629" i="1"/>
  <c r="AG629" i="1"/>
  <c r="AI629" i="1"/>
  <c r="AJ629" i="1"/>
  <c r="AK629" i="1"/>
  <c r="AL629" i="1"/>
  <c r="AD630" i="1"/>
  <c r="AF630" i="1"/>
  <c r="AG630" i="1"/>
  <c r="AI630" i="1"/>
  <c r="AJ630" i="1"/>
  <c r="AK630" i="1"/>
  <c r="AL630" i="1"/>
  <c r="AD631" i="1"/>
  <c r="AF631" i="1"/>
  <c r="AG631" i="1"/>
  <c r="AI631" i="1"/>
  <c r="AJ631" i="1"/>
  <c r="AK631" i="1"/>
  <c r="AL631" i="1"/>
  <c r="AD632" i="1"/>
  <c r="AF632" i="1"/>
  <c r="AG632" i="1"/>
  <c r="AI632" i="1"/>
  <c r="AJ632" i="1"/>
  <c r="AK632" i="1"/>
  <c r="AL632" i="1"/>
  <c r="AD633" i="1"/>
  <c r="AF633" i="1"/>
  <c r="AG633" i="1"/>
  <c r="AI633" i="1"/>
  <c r="AJ633" i="1"/>
  <c r="AK633" i="1"/>
  <c r="AL633" i="1"/>
  <c r="AD634" i="1"/>
  <c r="AF634" i="1"/>
  <c r="AG634" i="1"/>
  <c r="AI634" i="1"/>
  <c r="AJ634" i="1"/>
  <c r="AK634" i="1"/>
  <c r="AL634" i="1"/>
  <c r="AD635" i="1"/>
  <c r="AF635" i="1"/>
  <c r="AG635" i="1"/>
  <c r="AI635" i="1"/>
  <c r="AJ635" i="1"/>
  <c r="AK635" i="1"/>
  <c r="AL635" i="1"/>
  <c r="AD636" i="1"/>
  <c r="AF636" i="1"/>
  <c r="AG636" i="1"/>
  <c r="AI636" i="1"/>
  <c r="AJ636" i="1"/>
  <c r="AK636" i="1"/>
  <c r="AL636" i="1"/>
  <c r="AD637" i="1"/>
  <c r="AF637" i="1"/>
  <c r="AG637" i="1"/>
  <c r="AI637" i="1"/>
  <c r="AJ637" i="1"/>
  <c r="AK637" i="1"/>
  <c r="AL637" i="1"/>
  <c r="AD638" i="1"/>
  <c r="AF638" i="1"/>
  <c r="AG638" i="1"/>
  <c r="AI638" i="1"/>
  <c r="AJ638" i="1"/>
  <c r="AK638" i="1"/>
  <c r="AL638" i="1"/>
  <c r="AD639" i="1"/>
  <c r="AF639" i="1"/>
  <c r="AG639" i="1"/>
  <c r="AI639" i="1"/>
  <c r="AJ639" i="1"/>
  <c r="AK639" i="1"/>
  <c r="AL639" i="1"/>
  <c r="AD640" i="1"/>
  <c r="AF640" i="1"/>
  <c r="AG640" i="1"/>
  <c r="AI640" i="1"/>
  <c r="AJ640" i="1"/>
  <c r="AK640" i="1"/>
  <c r="AL640" i="1"/>
  <c r="AD641" i="1"/>
  <c r="AF641" i="1"/>
  <c r="AG641" i="1"/>
  <c r="AI641" i="1"/>
  <c r="AJ641" i="1"/>
  <c r="AK641" i="1"/>
  <c r="AL641" i="1"/>
  <c r="AD642" i="1"/>
  <c r="AF642" i="1"/>
  <c r="AG642" i="1"/>
  <c r="AI642" i="1"/>
  <c r="AJ642" i="1"/>
  <c r="AK642" i="1"/>
  <c r="AL642" i="1"/>
  <c r="AD643" i="1"/>
  <c r="AF643" i="1"/>
  <c r="AG643" i="1"/>
  <c r="AI643" i="1"/>
  <c r="AJ643" i="1"/>
  <c r="AK643" i="1"/>
  <c r="AL643" i="1"/>
  <c r="AD644" i="1"/>
  <c r="AF644" i="1"/>
  <c r="AG644" i="1"/>
  <c r="AI644" i="1"/>
  <c r="AJ644" i="1"/>
  <c r="AK644" i="1"/>
  <c r="AL644" i="1"/>
  <c r="AD645" i="1"/>
  <c r="AF645" i="1"/>
  <c r="AG645" i="1"/>
  <c r="AI645" i="1"/>
  <c r="AJ645" i="1"/>
  <c r="AK645" i="1"/>
  <c r="AL645" i="1"/>
  <c r="AD646" i="1"/>
  <c r="AF646" i="1"/>
  <c r="AG646" i="1"/>
  <c r="AI646" i="1"/>
  <c r="AJ646" i="1"/>
  <c r="AK646" i="1"/>
  <c r="AL646" i="1"/>
  <c r="AD647" i="1"/>
  <c r="AF647" i="1"/>
  <c r="AG647" i="1"/>
  <c r="AI647" i="1"/>
  <c r="AJ647" i="1"/>
  <c r="AK647" i="1"/>
  <c r="AL647" i="1"/>
  <c r="AD648" i="1"/>
  <c r="AF648" i="1"/>
  <c r="AG648" i="1"/>
  <c r="AI648" i="1"/>
  <c r="AJ648" i="1"/>
  <c r="AK648" i="1"/>
  <c r="AL648" i="1"/>
  <c r="AD649" i="1"/>
  <c r="AF649" i="1"/>
  <c r="AG649" i="1"/>
  <c r="AI649" i="1"/>
  <c r="AJ649" i="1"/>
  <c r="AK649" i="1"/>
  <c r="AL649" i="1"/>
  <c r="AD650" i="1"/>
  <c r="AF650" i="1"/>
  <c r="AG650" i="1"/>
  <c r="AI650" i="1"/>
  <c r="AJ650" i="1"/>
  <c r="AK650" i="1"/>
  <c r="AL650" i="1"/>
  <c r="AD651" i="1"/>
  <c r="AF651" i="1"/>
  <c r="AG651" i="1"/>
  <c r="AI651" i="1"/>
  <c r="AJ651" i="1"/>
  <c r="AK651" i="1"/>
  <c r="AL651" i="1"/>
  <c r="AD652" i="1"/>
  <c r="AF652" i="1"/>
  <c r="AG652" i="1"/>
  <c r="AI652" i="1"/>
  <c r="AJ652" i="1"/>
  <c r="AK652" i="1"/>
  <c r="AL652" i="1"/>
  <c r="AD653" i="1"/>
  <c r="AF653" i="1"/>
  <c r="AG653" i="1"/>
  <c r="AI653" i="1"/>
  <c r="AJ653" i="1"/>
  <c r="AK653" i="1"/>
  <c r="AL653" i="1"/>
  <c r="AD654" i="1"/>
  <c r="AF654" i="1"/>
  <c r="AG654" i="1"/>
  <c r="AI654" i="1"/>
  <c r="AJ654" i="1"/>
  <c r="AK654" i="1"/>
  <c r="AL654" i="1"/>
  <c r="AD655" i="1"/>
  <c r="AF655" i="1"/>
  <c r="AG655" i="1"/>
  <c r="AI655" i="1"/>
  <c r="AJ655" i="1"/>
  <c r="AK655" i="1"/>
  <c r="AL655" i="1"/>
  <c r="AD656" i="1"/>
  <c r="AF656" i="1"/>
  <c r="AG656" i="1"/>
  <c r="AI656" i="1"/>
  <c r="AJ656" i="1"/>
  <c r="AK656" i="1"/>
  <c r="AL656" i="1"/>
  <c r="AD657" i="1"/>
  <c r="AF657" i="1"/>
  <c r="AG657" i="1"/>
  <c r="AI657" i="1"/>
  <c r="AJ657" i="1"/>
  <c r="AK657" i="1"/>
  <c r="AL657" i="1"/>
  <c r="AD658" i="1"/>
  <c r="AF658" i="1"/>
  <c r="AG658" i="1"/>
  <c r="AI658" i="1"/>
  <c r="AJ658" i="1"/>
  <c r="AK658" i="1"/>
  <c r="AL658" i="1"/>
  <c r="AD659" i="1"/>
  <c r="AF659" i="1"/>
  <c r="AG659" i="1"/>
  <c r="AI659" i="1"/>
  <c r="AJ659" i="1"/>
  <c r="AK659" i="1"/>
  <c r="AL659" i="1"/>
  <c r="AD660" i="1"/>
  <c r="AF660" i="1"/>
  <c r="AG660" i="1"/>
  <c r="AI660" i="1"/>
  <c r="AJ660" i="1"/>
  <c r="AK660" i="1"/>
  <c r="AL660" i="1"/>
  <c r="AD661" i="1"/>
  <c r="AF661" i="1"/>
  <c r="AG661" i="1"/>
  <c r="AI661" i="1"/>
  <c r="AJ661" i="1"/>
  <c r="AK661" i="1"/>
  <c r="AL661" i="1"/>
  <c r="AD662" i="1"/>
  <c r="AF662" i="1"/>
  <c r="AG662" i="1"/>
  <c r="AI662" i="1"/>
  <c r="AJ662" i="1"/>
  <c r="AK662" i="1"/>
  <c r="AL662" i="1"/>
  <c r="AD663" i="1"/>
  <c r="AF663" i="1"/>
  <c r="AG663" i="1"/>
  <c r="AI663" i="1"/>
  <c r="AJ663" i="1"/>
  <c r="AK663" i="1"/>
  <c r="AL663" i="1"/>
  <c r="AD664" i="1"/>
  <c r="AF664" i="1"/>
  <c r="AG664" i="1"/>
  <c r="AI664" i="1"/>
  <c r="AJ664" i="1"/>
  <c r="AK664" i="1"/>
  <c r="AL664" i="1"/>
  <c r="AD665" i="1"/>
  <c r="AF665" i="1"/>
  <c r="AG665" i="1"/>
  <c r="AI665" i="1"/>
  <c r="AJ665" i="1"/>
  <c r="AK665" i="1"/>
  <c r="AL665" i="1"/>
  <c r="AD666" i="1"/>
  <c r="AF666" i="1"/>
  <c r="AG666" i="1"/>
  <c r="AI666" i="1"/>
  <c r="AJ666" i="1"/>
  <c r="AK666" i="1"/>
  <c r="AL666" i="1"/>
  <c r="AD667" i="1"/>
  <c r="AF667" i="1"/>
  <c r="AG667" i="1"/>
  <c r="AI667" i="1"/>
  <c r="AJ667" i="1"/>
  <c r="AK667" i="1"/>
  <c r="AL667" i="1"/>
  <c r="AD668" i="1"/>
  <c r="AF668" i="1"/>
  <c r="AG668" i="1"/>
  <c r="AI668" i="1"/>
  <c r="AJ668" i="1"/>
  <c r="AK668" i="1"/>
  <c r="AL668" i="1"/>
  <c r="AD669" i="1"/>
  <c r="AF669" i="1"/>
  <c r="AG669" i="1"/>
  <c r="AI669" i="1"/>
  <c r="AJ669" i="1"/>
  <c r="AK669" i="1"/>
  <c r="AL669" i="1"/>
  <c r="AD670" i="1"/>
  <c r="AF670" i="1"/>
  <c r="AG670" i="1"/>
  <c r="AI670" i="1"/>
  <c r="AJ670" i="1"/>
  <c r="AK670" i="1"/>
  <c r="AL670" i="1"/>
  <c r="AD671" i="1"/>
  <c r="AF671" i="1"/>
  <c r="AG671" i="1"/>
  <c r="AI671" i="1"/>
  <c r="AJ671" i="1"/>
  <c r="AK671" i="1"/>
  <c r="AL671" i="1"/>
  <c r="AD672" i="1"/>
  <c r="AF672" i="1"/>
  <c r="AG672" i="1"/>
  <c r="AI672" i="1"/>
  <c r="AJ672" i="1"/>
  <c r="AK672" i="1"/>
  <c r="AL672" i="1"/>
  <c r="AD673" i="1"/>
  <c r="AF673" i="1"/>
  <c r="AG673" i="1"/>
  <c r="AI673" i="1"/>
  <c r="AJ673" i="1"/>
  <c r="AK673" i="1"/>
  <c r="AL673" i="1"/>
  <c r="AD674" i="1"/>
  <c r="AF674" i="1"/>
  <c r="AG674" i="1"/>
  <c r="AI674" i="1"/>
  <c r="AJ674" i="1"/>
  <c r="AK674" i="1"/>
  <c r="AL674" i="1"/>
  <c r="AD675" i="1"/>
  <c r="AF675" i="1"/>
  <c r="AG675" i="1"/>
  <c r="AI675" i="1"/>
  <c r="AJ675" i="1"/>
  <c r="AK675" i="1"/>
  <c r="AL675" i="1"/>
  <c r="AD676" i="1"/>
  <c r="AF676" i="1"/>
  <c r="AG676" i="1"/>
  <c r="AI676" i="1"/>
  <c r="AJ676" i="1"/>
  <c r="AK676" i="1"/>
  <c r="AL676" i="1"/>
  <c r="AD677" i="1"/>
  <c r="AF677" i="1"/>
  <c r="AG677" i="1"/>
  <c r="AI677" i="1"/>
  <c r="AJ677" i="1"/>
  <c r="AK677" i="1"/>
  <c r="AL677" i="1"/>
  <c r="AD678" i="1"/>
  <c r="AF678" i="1"/>
  <c r="AG678" i="1"/>
  <c r="AI678" i="1"/>
  <c r="AJ678" i="1"/>
  <c r="AK678" i="1"/>
  <c r="AL678" i="1"/>
  <c r="AD679" i="1"/>
  <c r="AF679" i="1"/>
  <c r="AG679" i="1"/>
  <c r="AI679" i="1"/>
  <c r="AJ679" i="1"/>
  <c r="AK679" i="1"/>
  <c r="AL679" i="1"/>
  <c r="AD680" i="1"/>
  <c r="AF680" i="1"/>
  <c r="AG680" i="1"/>
  <c r="AI680" i="1"/>
  <c r="AJ680" i="1"/>
  <c r="AK680" i="1"/>
  <c r="AL680" i="1"/>
  <c r="AD681" i="1"/>
  <c r="AF681" i="1"/>
  <c r="AG681" i="1"/>
  <c r="AI681" i="1"/>
  <c r="AJ681" i="1"/>
  <c r="AK681" i="1"/>
  <c r="AL681" i="1"/>
  <c r="AD682" i="1"/>
  <c r="AF682" i="1"/>
  <c r="AG682" i="1"/>
  <c r="AI682" i="1"/>
  <c r="AJ682" i="1"/>
  <c r="AK682" i="1"/>
  <c r="AL682" i="1"/>
  <c r="AD683" i="1"/>
  <c r="AF683" i="1"/>
  <c r="AG683" i="1"/>
  <c r="AI683" i="1"/>
  <c r="AJ683" i="1"/>
  <c r="AK683" i="1"/>
  <c r="AL683" i="1"/>
  <c r="AD684" i="1"/>
  <c r="AF684" i="1"/>
  <c r="AG684" i="1"/>
  <c r="AI684" i="1"/>
  <c r="AJ684" i="1"/>
  <c r="AK684" i="1"/>
  <c r="AL684" i="1"/>
  <c r="AD685" i="1"/>
  <c r="AF685" i="1"/>
  <c r="AG685" i="1"/>
  <c r="AI685" i="1"/>
  <c r="AJ685" i="1"/>
  <c r="AK685" i="1"/>
  <c r="AL685" i="1"/>
  <c r="AD686" i="1"/>
  <c r="AF686" i="1"/>
  <c r="AG686" i="1"/>
  <c r="AI686" i="1"/>
  <c r="AJ686" i="1"/>
  <c r="AK686" i="1"/>
  <c r="AL686" i="1"/>
  <c r="AD687" i="1"/>
  <c r="AF687" i="1"/>
  <c r="AG687" i="1"/>
  <c r="AI687" i="1"/>
  <c r="AJ687" i="1"/>
  <c r="AK687" i="1"/>
  <c r="AL687" i="1"/>
  <c r="AD688" i="1"/>
  <c r="AF688" i="1"/>
  <c r="AG688" i="1"/>
  <c r="AI688" i="1"/>
  <c r="AJ688" i="1"/>
  <c r="AK688" i="1"/>
  <c r="AL688" i="1"/>
  <c r="AD689" i="1"/>
  <c r="AF689" i="1"/>
  <c r="AG689" i="1"/>
  <c r="AI689" i="1"/>
  <c r="AJ689" i="1"/>
  <c r="AK689" i="1"/>
  <c r="AL689" i="1"/>
  <c r="AD690" i="1"/>
  <c r="AF690" i="1"/>
  <c r="AG690" i="1"/>
  <c r="AI690" i="1"/>
  <c r="AJ690" i="1"/>
  <c r="AK690" i="1"/>
  <c r="AL690" i="1"/>
  <c r="AD691" i="1"/>
  <c r="AF691" i="1"/>
  <c r="AG691" i="1"/>
  <c r="AI691" i="1"/>
  <c r="AJ691" i="1"/>
  <c r="AK691" i="1"/>
  <c r="AL691" i="1"/>
  <c r="AD692" i="1"/>
  <c r="AF692" i="1"/>
  <c r="AG692" i="1"/>
  <c r="AI692" i="1"/>
  <c r="AJ692" i="1"/>
  <c r="AK692" i="1"/>
  <c r="AL692" i="1"/>
  <c r="AD693" i="1"/>
  <c r="AF693" i="1"/>
  <c r="AG693" i="1"/>
  <c r="AI693" i="1"/>
  <c r="AJ693" i="1"/>
  <c r="AK693" i="1"/>
  <c r="AL693" i="1"/>
  <c r="AD694" i="1"/>
  <c r="AF694" i="1"/>
  <c r="AG694" i="1"/>
  <c r="AI694" i="1"/>
  <c r="AJ694" i="1"/>
  <c r="AK694" i="1"/>
  <c r="AL694" i="1"/>
  <c r="AD695" i="1"/>
  <c r="AF695" i="1"/>
  <c r="AG695" i="1"/>
  <c r="AI695" i="1"/>
  <c r="AJ695" i="1"/>
  <c r="AK695" i="1"/>
  <c r="AL695" i="1"/>
  <c r="AD696" i="1"/>
  <c r="AF696" i="1"/>
  <c r="AG696" i="1"/>
  <c r="AI696" i="1"/>
  <c r="AJ696" i="1"/>
  <c r="AK696" i="1"/>
  <c r="AL696" i="1"/>
  <c r="AD697" i="1"/>
  <c r="AF697" i="1"/>
  <c r="AG697" i="1"/>
  <c r="AI697" i="1"/>
  <c r="AJ697" i="1"/>
  <c r="AK697" i="1"/>
  <c r="AL697" i="1"/>
  <c r="AD698" i="1"/>
  <c r="AF698" i="1"/>
  <c r="AG698" i="1"/>
  <c r="AI698" i="1"/>
  <c r="AJ698" i="1"/>
  <c r="AK698" i="1"/>
  <c r="AL698" i="1"/>
  <c r="AD699" i="1"/>
  <c r="AF699" i="1"/>
  <c r="AG699" i="1"/>
  <c r="AI699" i="1"/>
  <c r="AJ699" i="1"/>
  <c r="AK699" i="1"/>
  <c r="AL699" i="1"/>
  <c r="AD700" i="1"/>
  <c r="AF700" i="1"/>
  <c r="AG700" i="1"/>
  <c r="AI700" i="1"/>
  <c r="AJ700" i="1"/>
  <c r="AK700" i="1"/>
  <c r="AL700" i="1"/>
  <c r="AD701" i="1"/>
  <c r="AF701" i="1"/>
  <c r="AG701" i="1"/>
  <c r="AI701" i="1"/>
  <c r="AJ701" i="1"/>
  <c r="AK701" i="1"/>
  <c r="AL701" i="1"/>
  <c r="AD702" i="1"/>
  <c r="AF702" i="1"/>
  <c r="AG702" i="1"/>
  <c r="AI702" i="1"/>
  <c r="AJ702" i="1"/>
  <c r="AK702" i="1"/>
  <c r="AL702" i="1"/>
  <c r="AD703" i="1"/>
  <c r="AF703" i="1"/>
  <c r="AG703" i="1"/>
  <c r="AI703" i="1"/>
  <c r="AJ703" i="1"/>
  <c r="AK703" i="1"/>
  <c r="AL703" i="1"/>
  <c r="AD704" i="1"/>
  <c r="AF704" i="1"/>
  <c r="AG704" i="1"/>
  <c r="AI704" i="1"/>
  <c r="AJ704" i="1"/>
  <c r="AK704" i="1"/>
  <c r="AL704" i="1"/>
  <c r="AD705" i="1"/>
  <c r="AF705" i="1"/>
  <c r="AG705" i="1"/>
  <c r="AI705" i="1"/>
  <c r="AJ705" i="1"/>
  <c r="AK705" i="1"/>
  <c r="AL705" i="1"/>
  <c r="AD706" i="1"/>
  <c r="AF706" i="1"/>
  <c r="AG706" i="1"/>
  <c r="AI706" i="1"/>
  <c r="AJ706" i="1"/>
  <c r="AK706" i="1"/>
  <c r="AL706" i="1"/>
  <c r="AD707" i="1"/>
  <c r="AF707" i="1"/>
  <c r="AG707" i="1"/>
  <c r="AI707" i="1"/>
  <c r="AJ707" i="1"/>
  <c r="AK707" i="1"/>
  <c r="AL707" i="1"/>
  <c r="AD708" i="1"/>
  <c r="AF708" i="1"/>
  <c r="AG708" i="1"/>
  <c r="AI708" i="1"/>
  <c r="AJ708" i="1"/>
  <c r="AK708" i="1"/>
  <c r="AL708" i="1"/>
  <c r="AD709" i="1"/>
  <c r="AF709" i="1"/>
  <c r="AG709" i="1"/>
  <c r="AI709" i="1"/>
  <c r="AJ709" i="1"/>
  <c r="AK709" i="1"/>
  <c r="AL709" i="1"/>
  <c r="AD710" i="1"/>
  <c r="AF710" i="1"/>
  <c r="AG710" i="1"/>
  <c r="AI710" i="1"/>
  <c r="AJ710" i="1"/>
  <c r="AK710" i="1"/>
  <c r="AL710" i="1"/>
  <c r="AD711" i="1"/>
  <c r="AF711" i="1"/>
  <c r="AG711" i="1"/>
  <c r="AI711" i="1"/>
  <c r="AJ711" i="1"/>
  <c r="AK711" i="1"/>
  <c r="AL711" i="1"/>
  <c r="AD712" i="1"/>
  <c r="AF712" i="1"/>
  <c r="AG712" i="1"/>
  <c r="AI712" i="1"/>
  <c r="AJ712" i="1"/>
  <c r="AK712" i="1"/>
  <c r="AL712" i="1"/>
  <c r="AD713" i="1"/>
  <c r="AF713" i="1"/>
  <c r="AG713" i="1"/>
  <c r="AI713" i="1"/>
  <c r="AJ713" i="1"/>
  <c r="AK713" i="1"/>
  <c r="AL713" i="1"/>
  <c r="AD714" i="1"/>
  <c r="AF714" i="1"/>
  <c r="AG714" i="1"/>
  <c r="AI714" i="1"/>
  <c r="AJ714" i="1"/>
  <c r="AK714" i="1"/>
  <c r="AL714" i="1"/>
  <c r="AD715" i="1"/>
  <c r="AF715" i="1"/>
  <c r="AG715" i="1"/>
  <c r="AI715" i="1"/>
  <c r="AJ715" i="1"/>
  <c r="AK715" i="1"/>
  <c r="AL715" i="1"/>
  <c r="AD716" i="1"/>
  <c r="AF716" i="1"/>
  <c r="AG716" i="1"/>
  <c r="AI716" i="1"/>
  <c r="AJ716" i="1"/>
  <c r="AK716" i="1"/>
  <c r="AL716" i="1"/>
  <c r="AD717" i="1"/>
  <c r="AF717" i="1"/>
  <c r="AG717" i="1"/>
  <c r="AI717" i="1"/>
  <c r="AJ717" i="1"/>
  <c r="AK717" i="1"/>
  <c r="AL717" i="1"/>
  <c r="AD718" i="1"/>
  <c r="AF718" i="1"/>
  <c r="AG718" i="1"/>
  <c r="AI718" i="1"/>
  <c r="AJ718" i="1"/>
  <c r="AK718" i="1"/>
  <c r="AL718" i="1"/>
  <c r="AD719" i="1"/>
  <c r="AF719" i="1"/>
  <c r="AG719" i="1"/>
  <c r="AI719" i="1"/>
  <c r="AJ719" i="1"/>
  <c r="AK719" i="1"/>
  <c r="AL719" i="1"/>
  <c r="AD720" i="1"/>
  <c r="AF720" i="1"/>
  <c r="AG720" i="1"/>
  <c r="AI720" i="1"/>
  <c r="AJ720" i="1"/>
  <c r="AK720" i="1"/>
  <c r="AL720" i="1"/>
  <c r="AD721" i="1"/>
  <c r="AF721" i="1"/>
  <c r="AG721" i="1"/>
  <c r="AI721" i="1"/>
  <c r="AJ721" i="1"/>
  <c r="AK721" i="1"/>
  <c r="AL721" i="1"/>
  <c r="AD722" i="1"/>
  <c r="AF722" i="1"/>
  <c r="AG722" i="1"/>
  <c r="AI722" i="1"/>
  <c r="AJ722" i="1"/>
  <c r="AK722" i="1"/>
  <c r="AL722" i="1"/>
  <c r="AD723" i="1"/>
  <c r="AF723" i="1"/>
  <c r="AG723" i="1"/>
  <c r="AI723" i="1"/>
  <c r="AJ723" i="1"/>
  <c r="AK723" i="1"/>
  <c r="AL723" i="1"/>
  <c r="AD724" i="1"/>
  <c r="AF724" i="1"/>
  <c r="AG724" i="1"/>
  <c r="AI724" i="1"/>
  <c r="AJ724" i="1"/>
  <c r="AK724" i="1"/>
  <c r="AL724" i="1"/>
  <c r="AD725" i="1"/>
  <c r="AF725" i="1"/>
  <c r="AG725" i="1"/>
  <c r="AI725" i="1"/>
  <c r="AJ725" i="1"/>
  <c r="AK725" i="1"/>
  <c r="AL725" i="1"/>
  <c r="AD726" i="1"/>
  <c r="AF726" i="1"/>
  <c r="AG726" i="1"/>
  <c r="AI726" i="1"/>
  <c r="AJ726" i="1"/>
  <c r="AK726" i="1"/>
  <c r="AL726" i="1"/>
  <c r="AD727" i="1"/>
  <c r="AF727" i="1"/>
  <c r="AG727" i="1"/>
  <c r="AI727" i="1"/>
  <c r="AJ727" i="1"/>
  <c r="AK727" i="1"/>
  <c r="AL727" i="1"/>
  <c r="AD728" i="1"/>
  <c r="AF728" i="1"/>
  <c r="AG728" i="1"/>
  <c r="AI728" i="1"/>
  <c r="AJ728" i="1"/>
  <c r="AK728" i="1"/>
  <c r="AL728" i="1"/>
  <c r="AD729" i="1"/>
  <c r="AF729" i="1"/>
  <c r="AG729" i="1"/>
  <c r="AI729" i="1"/>
  <c r="AJ729" i="1"/>
  <c r="AK729" i="1"/>
  <c r="AL729" i="1"/>
  <c r="AD730" i="1"/>
  <c r="AF730" i="1"/>
  <c r="AG730" i="1"/>
  <c r="AI730" i="1"/>
  <c r="AJ730" i="1"/>
  <c r="AK730" i="1"/>
  <c r="AL730" i="1"/>
  <c r="AD731" i="1"/>
  <c r="AF731" i="1"/>
  <c r="AG731" i="1"/>
  <c r="AI731" i="1"/>
  <c r="AJ731" i="1"/>
  <c r="AK731" i="1"/>
  <c r="AL731" i="1"/>
  <c r="AD732" i="1"/>
  <c r="AF732" i="1"/>
  <c r="AG732" i="1"/>
  <c r="AI732" i="1"/>
  <c r="AJ732" i="1"/>
  <c r="AK732" i="1"/>
  <c r="AL732" i="1"/>
  <c r="AD733" i="1"/>
  <c r="AF733" i="1"/>
  <c r="AG733" i="1"/>
  <c r="AI733" i="1"/>
  <c r="AJ733" i="1"/>
  <c r="AK733" i="1"/>
  <c r="AL733" i="1"/>
  <c r="AD734" i="1"/>
  <c r="AF734" i="1"/>
  <c r="AG734" i="1"/>
  <c r="AI734" i="1"/>
  <c r="AJ734" i="1"/>
  <c r="AK734" i="1"/>
  <c r="AL734" i="1"/>
  <c r="AD735" i="1"/>
  <c r="AF735" i="1"/>
  <c r="AG735" i="1"/>
  <c r="AI735" i="1"/>
  <c r="AJ735" i="1"/>
  <c r="AK735" i="1"/>
  <c r="AL735" i="1"/>
  <c r="AD736" i="1"/>
  <c r="AF736" i="1"/>
  <c r="AG736" i="1"/>
  <c r="AI736" i="1"/>
  <c r="AJ736" i="1"/>
  <c r="AK736" i="1"/>
  <c r="AL736" i="1"/>
  <c r="AD737" i="1"/>
  <c r="AF737" i="1"/>
  <c r="AG737" i="1"/>
  <c r="AI737" i="1"/>
  <c r="AJ737" i="1"/>
  <c r="AK737" i="1"/>
  <c r="AL737" i="1"/>
  <c r="AD738" i="1"/>
  <c r="AF738" i="1"/>
  <c r="AG738" i="1"/>
  <c r="AI738" i="1"/>
  <c r="AJ738" i="1"/>
  <c r="AK738" i="1"/>
  <c r="AL738" i="1"/>
  <c r="AD739" i="1"/>
  <c r="AF739" i="1"/>
  <c r="AG739" i="1"/>
  <c r="AI739" i="1"/>
  <c r="AJ739" i="1"/>
  <c r="AK739" i="1"/>
  <c r="AL739" i="1"/>
  <c r="AD740" i="1"/>
  <c r="AF740" i="1"/>
  <c r="AG740" i="1"/>
  <c r="AI740" i="1"/>
  <c r="AJ740" i="1"/>
  <c r="AK740" i="1"/>
  <c r="AL740" i="1"/>
  <c r="AD741" i="1"/>
  <c r="AF741" i="1"/>
  <c r="AG741" i="1"/>
  <c r="AI741" i="1"/>
  <c r="AJ741" i="1"/>
  <c r="AK741" i="1"/>
  <c r="AL741" i="1"/>
  <c r="AD742" i="1"/>
  <c r="AF742" i="1"/>
  <c r="AG742" i="1"/>
  <c r="AI742" i="1"/>
  <c r="AJ742" i="1"/>
  <c r="AK742" i="1"/>
  <c r="AL742" i="1"/>
  <c r="AD743" i="1"/>
  <c r="AF743" i="1"/>
  <c r="AG743" i="1"/>
  <c r="AI743" i="1"/>
  <c r="AJ743" i="1"/>
  <c r="AK743" i="1"/>
  <c r="AL743" i="1"/>
  <c r="AD744" i="1"/>
  <c r="AF744" i="1"/>
  <c r="AG744" i="1"/>
  <c r="AI744" i="1"/>
  <c r="AJ744" i="1"/>
  <c r="AK744" i="1"/>
  <c r="AL744" i="1"/>
  <c r="AD745" i="1"/>
  <c r="AF745" i="1"/>
  <c r="AG745" i="1"/>
  <c r="AI745" i="1"/>
  <c r="AJ745" i="1"/>
  <c r="AK745" i="1"/>
  <c r="AL745" i="1"/>
  <c r="AD746" i="1"/>
  <c r="AF746" i="1"/>
  <c r="AG746" i="1"/>
  <c r="AI746" i="1"/>
  <c r="AJ746" i="1"/>
  <c r="AK746" i="1"/>
  <c r="AL746" i="1"/>
  <c r="AD747" i="1"/>
  <c r="AF747" i="1"/>
  <c r="AG747" i="1"/>
  <c r="AI747" i="1"/>
  <c r="AJ747" i="1"/>
  <c r="AK747" i="1"/>
  <c r="AL747" i="1"/>
  <c r="AD748" i="1"/>
  <c r="AF748" i="1"/>
  <c r="AG748" i="1"/>
  <c r="AI748" i="1"/>
  <c r="AJ748" i="1"/>
  <c r="AK748" i="1"/>
  <c r="AL748" i="1"/>
  <c r="AD749" i="1"/>
  <c r="AF749" i="1"/>
  <c r="AG749" i="1"/>
  <c r="AI749" i="1"/>
  <c r="AJ749" i="1"/>
  <c r="AK749" i="1"/>
  <c r="AL749" i="1"/>
  <c r="AD750" i="1"/>
  <c r="AF750" i="1"/>
  <c r="AG750" i="1"/>
  <c r="AI750" i="1"/>
  <c r="AJ750" i="1"/>
  <c r="AK750" i="1"/>
  <c r="AL750" i="1"/>
  <c r="AD751" i="1"/>
  <c r="AF751" i="1"/>
  <c r="AG751" i="1"/>
  <c r="AI751" i="1"/>
  <c r="AJ751" i="1"/>
  <c r="AK751" i="1"/>
  <c r="AL751" i="1"/>
  <c r="AD752" i="1"/>
  <c r="AF752" i="1"/>
  <c r="AG752" i="1"/>
  <c r="AI752" i="1"/>
  <c r="AJ752" i="1"/>
  <c r="AK752" i="1"/>
  <c r="AL752" i="1"/>
  <c r="AD753" i="1"/>
  <c r="AF753" i="1"/>
  <c r="AG753" i="1"/>
  <c r="AI753" i="1"/>
  <c r="AJ753" i="1"/>
  <c r="AK753" i="1"/>
  <c r="AL753" i="1"/>
  <c r="AD816" i="1"/>
  <c r="AF816" i="1"/>
  <c r="AG816" i="1"/>
  <c r="AI816" i="1"/>
  <c r="AJ816" i="1"/>
  <c r="AK816" i="1"/>
  <c r="AL816" i="1"/>
  <c r="AD817" i="1"/>
  <c r="AF817" i="1"/>
  <c r="AG817" i="1"/>
  <c r="AI817" i="1"/>
  <c r="AJ817" i="1"/>
  <c r="AK817" i="1"/>
  <c r="AL817" i="1"/>
  <c r="AD818" i="1"/>
  <c r="AF818" i="1"/>
  <c r="AG818" i="1"/>
  <c r="AI818" i="1"/>
  <c r="AJ818" i="1"/>
  <c r="AK818" i="1"/>
  <c r="AL818" i="1"/>
  <c r="AD819" i="1"/>
  <c r="AF819" i="1"/>
  <c r="AG819" i="1"/>
  <c r="AI819" i="1"/>
  <c r="AJ819" i="1"/>
  <c r="AK819" i="1"/>
  <c r="AL819" i="1"/>
  <c r="AD820" i="1"/>
  <c r="AF820" i="1"/>
  <c r="AG820" i="1"/>
  <c r="AI820" i="1"/>
  <c r="AJ820" i="1"/>
  <c r="AK820" i="1"/>
  <c r="AL820" i="1"/>
  <c r="AD821" i="1"/>
  <c r="AF821" i="1"/>
  <c r="AG821" i="1"/>
  <c r="AI821" i="1"/>
  <c r="AJ821" i="1"/>
  <c r="AK821" i="1"/>
  <c r="AL821" i="1"/>
  <c r="AD822" i="1"/>
  <c r="AF822" i="1"/>
  <c r="AG822" i="1"/>
  <c r="AI822" i="1"/>
  <c r="AJ822" i="1"/>
  <c r="AK822" i="1"/>
  <c r="AL822" i="1"/>
  <c r="AD823" i="1"/>
  <c r="AF823" i="1"/>
  <c r="AG823" i="1"/>
  <c r="AI823" i="1"/>
  <c r="AJ823" i="1"/>
  <c r="AK823" i="1"/>
  <c r="AL823" i="1"/>
  <c r="AD824" i="1"/>
  <c r="AF824" i="1"/>
  <c r="AG824" i="1"/>
  <c r="AI824" i="1"/>
  <c r="AJ824" i="1"/>
  <c r="AK824" i="1"/>
  <c r="AL824" i="1"/>
  <c r="AD825" i="1"/>
  <c r="AF825" i="1"/>
  <c r="AG825" i="1"/>
  <c r="AI825" i="1"/>
  <c r="AJ825" i="1"/>
  <c r="AK825" i="1"/>
  <c r="AL825" i="1"/>
  <c r="AD826" i="1"/>
  <c r="AF826" i="1"/>
  <c r="AG826" i="1"/>
  <c r="AI826" i="1"/>
  <c r="AJ826" i="1"/>
  <c r="AK826" i="1"/>
  <c r="AL826" i="1"/>
  <c r="AD827" i="1"/>
  <c r="AF827" i="1"/>
  <c r="AG827" i="1"/>
  <c r="AI827" i="1"/>
  <c r="AJ827" i="1"/>
  <c r="AK827" i="1"/>
  <c r="AL827" i="1"/>
  <c r="AD828" i="1"/>
  <c r="AF828" i="1"/>
  <c r="AG828" i="1"/>
  <c r="AI828" i="1"/>
  <c r="AJ828" i="1"/>
  <c r="AK828" i="1"/>
  <c r="AL828" i="1"/>
  <c r="AD829" i="1"/>
  <c r="AF829" i="1"/>
  <c r="AG829" i="1"/>
  <c r="AI829" i="1"/>
  <c r="AJ829" i="1"/>
  <c r="AK829" i="1"/>
  <c r="AL829" i="1"/>
  <c r="AD830" i="1"/>
  <c r="AF830" i="1"/>
  <c r="AG830" i="1"/>
  <c r="AI830" i="1"/>
  <c r="AJ830" i="1"/>
  <c r="AK830" i="1"/>
  <c r="AL830" i="1"/>
  <c r="AD831" i="1"/>
  <c r="AF831" i="1"/>
  <c r="AG831" i="1"/>
  <c r="AI831" i="1"/>
  <c r="AJ831" i="1"/>
  <c r="AK831" i="1"/>
  <c r="AL831" i="1"/>
  <c r="AD832" i="1"/>
  <c r="AF832" i="1"/>
  <c r="AG832" i="1"/>
  <c r="AI832" i="1"/>
  <c r="AJ832" i="1"/>
  <c r="AK832" i="1"/>
  <c r="AL832" i="1"/>
  <c r="AD833" i="1"/>
  <c r="AF833" i="1"/>
  <c r="AG833" i="1"/>
  <c r="AI833" i="1"/>
  <c r="AJ833" i="1"/>
  <c r="AK833" i="1"/>
  <c r="AL833" i="1"/>
  <c r="AD834" i="1"/>
  <c r="AF834" i="1"/>
  <c r="AG834" i="1"/>
  <c r="AI834" i="1"/>
  <c r="AJ834" i="1"/>
  <c r="AK834" i="1"/>
  <c r="AL834" i="1"/>
  <c r="AD835" i="1"/>
  <c r="AF835" i="1"/>
  <c r="AG835" i="1"/>
  <c r="AI835" i="1"/>
  <c r="AJ835" i="1"/>
  <c r="AK835" i="1"/>
  <c r="AL835" i="1"/>
  <c r="AD836" i="1"/>
  <c r="AF836" i="1"/>
  <c r="AG836" i="1"/>
  <c r="AI836" i="1"/>
  <c r="AJ836" i="1"/>
  <c r="AK836" i="1"/>
  <c r="AL836" i="1"/>
  <c r="AD837" i="1"/>
  <c r="AF837" i="1"/>
  <c r="AG837" i="1"/>
  <c r="AI837" i="1"/>
  <c r="AJ837" i="1"/>
  <c r="AK837" i="1"/>
  <c r="AL837" i="1"/>
  <c r="AD838" i="1"/>
  <c r="AF838" i="1"/>
  <c r="AG838" i="1"/>
  <c r="AI838" i="1"/>
  <c r="AJ838" i="1"/>
  <c r="AK838" i="1"/>
  <c r="AL838" i="1"/>
  <c r="AD839" i="1"/>
  <c r="AF839" i="1"/>
  <c r="AG839" i="1"/>
  <c r="AI839" i="1"/>
  <c r="AJ839" i="1"/>
  <c r="AK839" i="1"/>
  <c r="AL839" i="1"/>
  <c r="AD840" i="1"/>
  <c r="AF840" i="1"/>
  <c r="AG840" i="1"/>
  <c r="AI840" i="1"/>
  <c r="AJ840" i="1"/>
  <c r="AK840" i="1"/>
  <c r="AL840" i="1"/>
  <c r="AD841" i="1"/>
  <c r="AF841" i="1"/>
  <c r="AG841" i="1"/>
  <c r="AI841" i="1"/>
  <c r="AJ841" i="1"/>
  <c r="AK841" i="1"/>
  <c r="AL841" i="1"/>
  <c r="AD842" i="1"/>
  <c r="AF842" i="1"/>
  <c r="AG842" i="1"/>
  <c r="AI842" i="1"/>
  <c r="AJ842" i="1"/>
  <c r="AK842" i="1"/>
  <c r="AL842" i="1"/>
  <c r="AD843" i="1"/>
  <c r="AF843" i="1"/>
  <c r="AG843" i="1"/>
  <c r="AI843" i="1"/>
  <c r="AJ843" i="1"/>
  <c r="AK843" i="1"/>
  <c r="AL843" i="1"/>
  <c r="AD844" i="1"/>
  <c r="AF844" i="1"/>
  <c r="AG844" i="1"/>
  <c r="AI844" i="1"/>
  <c r="AJ844" i="1"/>
  <c r="AK844" i="1"/>
  <c r="AL844" i="1"/>
  <c r="AD845" i="1"/>
  <c r="AF845" i="1"/>
  <c r="AG845" i="1"/>
  <c r="AI845" i="1"/>
  <c r="AJ845" i="1"/>
  <c r="AK845" i="1"/>
  <c r="AL845" i="1"/>
  <c r="AD846" i="1"/>
  <c r="AF846" i="1"/>
  <c r="AG846" i="1"/>
  <c r="AI846" i="1"/>
  <c r="AJ846" i="1"/>
  <c r="AK846" i="1"/>
  <c r="AL846" i="1"/>
  <c r="AD847" i="1"/>
  <c r="AF847" i="1"/>
  <c r="AG847" i="1"/>
  <c r="AI847" i="1"/>
  <c r="AJ847" i="1"/>
  <c r="AK847" i="1"/>
  <c r="AL847" i="1"/>
  <c r="AD848" i="1"/>
  <c r="AF848" i="1"/>
  <c r="AG848" i="1"/>
  <c r="AI848" i="1"/>
  <c r="AJ848" i="1"/>
  <c r="AK848" i="1"/>
  <c r="AL848" i="1"/>
  <c r="AD849" i="1"/>
  <c r="AF849" i="1"/>
  <c r="AG849" i="1"/>
  <c r="AI849" i="1"/>
  <c r="AJ849" i="1"/>
  <c r="AK849" i="1"/>
  <c r="AL849" i="1"/>
  <c r="AD850" i="1"/>
  <c r="AF850" i="1"/>
  <c r="AG850" i="1"/>
  <c r="AI850" i="1"/>
  <c r="AJ850" i="1"/>
  <c r="AK850" i="1"/>
  <c r="AL850" i="1"/>
  <c r="AD851" i="1"/>
  <c r="AF851" i="1"/>
  <c r="AG851" i="1"/>
  <c r="AI851" i="1"/>
  <c r="AJ851" i="1"/>
  <c r="AK851" i="1"/>
  <c r="AL851" i="1"/>
  <c r="AD852" i="1"/>
  <c r="AF852" i="1"/>
  <c r="AG852" i="1"/>
  <c r="AI852" i="1"/>
  <c r="AJ852" i="1"/>
  <c r="AK852" i="1"/>
  <c r="AL852" i="1"/>
  <c r="AD853" i="1"/>
  <c r="AF853" i="1"/>
  <c r="AG853" i="1"/>
  <c r="AI853" i="1"/>
  <c r="AJ853" i="1"/>
  <c r="AK853" i="1"/>
  <c r="AL853" i="1"/>
  <c r="AD854" i="1"/>
  <c r="AF854" i="1"/>
  <c r="AG854" i="1"/>
  <c r="AI854" i="1"/>
  <c r="AJ854" i="1"/>
  <c r="AK854" i="1"/>
  <c r="AL854" i="1"/>
  <c r="AD855" i="1"/>
  <c r="AF855" i="1"/>
  <c r="AG855" i="1"/>
  <c r="AI855" i="1"/>
  <c r="AJ855" i="1"/>
  <c r="AK855" i="1"/>
  <c r="AL855" i="1"/>
  <c r="AD856" i="1"/>
  <c r="AF856" i="1"/>
  <c r="AG856" i="1"/>
  <c r="AI856" i="1"/>
  <c r="AJ856" i="1"/>
  <c r="AK856" i="1"/>
  <c r="AL856" i="1"/>
  <c r="AD857" i="1"/>
  <c r="AF857" i="1"/>
  <c r="AG857" i="1"/>
  <c r="AI857" i="1"/>
  <c r="AJ857" i="1"/>
  <c r="AK857" i="1"/>
  <c r="AL857" i="1"/>
  <c r="AF2" i="1"/>
  <c r="AG2" i="1"/>
  <c r="AI2" i="1"/>
  <c r="AJ2" i="1"/>
  <c r="AK2" i="1"/>
  <c r="AL2" i="1"/>
  <c r="AD858" i="1"/>
  <c r="AF858" i="1"/>
  <c r="AG858" i="1"/>
  <c r="AI858" i="1"/>
  <c r="AJ858" i="1"/>
  <c r="AK858" i="1"/>
  <c r="AL858" i="1"/>
  <c r="AD859" i="1"/>
  <c r="AF859" i="1"/>
  <c r="AG859" i="1"/>
  <c r="AI859" i="1"/>
  <c r="AJ859" i="1"/>
  <c r="AK859" i="1"/>
  <c r="AL859" i="1"/>
  <c r="AD860" i="1"/>
  <c r="AF860" i="1"/>
  <c r="AG860" i="1"/>
  <c r="AI860" i="1"/>
  <c r="AJ860" i="1"/>
  <c r="AK860" i="1"/>
  <c r="AL860" i="1"/>
  <c r="AD861" i="1"/>
  <c r="AF861" i="1"/>
  <c r="AG861" i="1"/>
  <c r="AI861" i="1"/>
  <c r="AJ861" i="1"/>
  <c r="AK861" i="1"/>
  <c r="AL861" i="1"/>
  <c r="AD862" i="1"/>
  <c r="AF862" i="1"/>
  <c r="AG862" i="1"/>
  <c r="AI862" i="1"/>
  <c r="AJ862" i="1"/>
  <c r="AK862" i="1"/>
  <c r="AL862" i="1"/>
  <c r="AD863" i="1"/>
  <c r="AF863" i="1"/>
  <c r="AG863" i="1"/>
  <c r="AI863" i="1"/>
  <c r="AJ863" i="1"/>
  <c r="AK863" i="1"/>
  <c r="AL863" i="1"/>
  <c r="AD864" i="1"/>
  <c r="AF864" i="1"/>
  <c r="AG864" i="1"/>
  <c r="AI864" i="1"/>
  <c r="AJ864" i="1"/>
  <c r="AK864" i="1"/>
  <c r="AL864" i="1"/>
  <c r="AD865" i="1"/>
  <c r="AF865" i="1"/>
  <c r="AG865" i="1"/>
  <c r="AI865" i="1"/>
  <c r="AJ865" i="1"/>
  <c r="AK865" i="1"/>
  <c r="AL865" i="1"/>
  <c r="AD866" i="1"/>
  <c r="AF866" i="1"/>
  <c r="AG866" i="1"/>
  <c r="AI866" i="1"/>
  <c r="AJ866" i="1"/>
  <c r="AK866" i="1"/>
  <c r="AL866" i="1"/>
  <c r="AD867" i="1"/>
  <c r="AF867" i="1"/>
  <c r="AG867" i="1"/>
  <c r="AI867" i="1"/>
  <c r="AJ867" i="1"/>
  <c r="AK867" i="1"/>
  <c r="AL867" i="1"/>
  <c r="AD868" i="1"/>
  <c r="AF868" i="1"/>
  <c r="AG868" i="1"/>
  <c r="AI868" i="1"/>
  <c r="AJ868" i="1"/>
  <c r="AK868" i="1"/>
  <c r="AL868" i="1"/>
  <c r="AD869" i="1"/>
  <c r="AF869" i="1"/>
  <c r="AG869" i="1"/>
  <c r="AI869" i="1"/>
  <c r="AJ869" i="1"/>
  <c r="AK869" i="1"/>
  <c r="AL869" i="1"/>
  <c r="AD3" i="1"/>
  <c r="AF3" i="1"/>
  <c r="AG3" i="1"/>
  <c r="AI3" i="1"/>
  <c r="AJ3" i="1"/>
  <c r="AK3" i="1"/>
  <c r="AL3" i="1"/>
  <c r="AD870" i="1"/>
  <c r="AF870" i="1"/>
  <c r="AG870" i="1"/>
  <c r="AI870" i="1"/>
  <c r="AJ870" i="1"/>
  <c r="AK870" i="1"/>
  <c r="AL870" i="1"/>
  <c r="AD871" i="1"/>
  <c r="AF871" i="1"/>
  <c r="AG871" i="1"/>
  <c r="AI871" i="1"/>
  <c r="AJ871" i="1"/>
  <c r="AK871" i="1"/>
  <c r="AL871" i="1"/>
  <c r="AD872" i="1"/>
  <c r="AF872" i="1"/>
  <c r="AG872" i="1"/>
  <c r="AI872" i="1"/>
  <c r="AJ872" i="1"/>
  <c r="AK872" i="1"/>
  <c r="AL872" i="1"/>
  <c r="AD873" i="1"/>
  <c r="AF873" i="1"/>
  <c r="AG873" i="1"/>
  <c r="AI873" i="1"/>
  <c r="AJ873" i="1"/>
  <c r="AK873" i="1"/>
  <c r="AL873" i="1"/>
  <c r="AD874" i="1"/>
  <c r="AF874" i="1"/>
  <c r="AG874" i="1"/>
  <c r="AI874" i="1"/>
  <c r="AJ874" i="1"/>
  <c r="AK874" i="1"/>
  <c r="AL874" i="1"/>
  <c r="AD875" i="1"/>
  <c r="AF875" i="1"/>
  <c r="AG875" i="1"/>
  <c r="AI875" i="1"/>
  <c r="AJ875" i="1"/>
  <c r="AK875" i="1"/>
  <c r="AL875" i="1"/>
  <c r="AD876" i="1"/>
  <c r="AF876" i="1"/>
  <c r="AG876" i="1"/>
  <c r="AI876" i="1"/>
  <c r="AJ876" i="1"/>
  <c r="AK876" i="1"/>
  <c r="AL876" i="1"/>
  <c r="AD877" i="1"/>
  <c r="AF877" i="1"/>
  <c r="AG877" i="1"/>
  <c r="AI877" i="1"/>
  <c r="AJ877" i="1"/>
  <c r="AK877" i="1"/>
  <c r="AL877" i="1"/>
  <c r="AD878" i="1"/>
  <c r="AF878" i="1"/>
  <c r="AG878" i="1"/>
  <c r="AI878" i="1"/>
  <c r="AJ878" i="1"/>
  <c r="AK878" i="1"/>
  <c r="AL878" i="1"/>
  <c r="AD879" i="1"/>
  <c r="AF879" i="1"/>
  <c r="AG879" i="1"/>
  <c r="AI879" i="1"/>
  <c r="AJ879" i="1"/>
  <c r="AK879" i="1"/>
  <c r="AL879" i="1"/>
  <c r="AD880" i="1"/>
  <c r="AF880" i="1"/>
  <c r="AG880" i="1"/>
  <c r="AI880" i="1"/>
  <c r="AJ880" i="1"/>
  <c r="AK880" i="1"/>
  <c r="AL880" i="1"/>
  <c r="AD881" i="1"/>
  <c r="AF881" i="1"/>
  <c r="AG881" i="1"/>
  <c r="AI881" i="1"/>
  <c r="AJ881" i="1"/>
  <c r="AK881" i="1"/>
  <c r="AL881" i="1"/>
  <c r="AD882" i="1"/>
  <c r="AF882" i="1"/>
  <c r="AG882" i="1"/>
  <c r="AI882" i="1"/>
  <c r="AJ882" i="1"/>
  <c r="AK882" i="1"/>
  <c r="AL882" i="1"/>
  <c r="AD883" i="1"/>
  <c r="AF883" i="1"/>
  <c r="AG883" i="1"/>
  <c r="AI883" i="1"/>
  <c r="AJ883" i="1"/>
  <c r="AK883" i="1"/>
  <c r="AL883" i="1"/>
  <c r="AD884" i="1"/>
  <c r="AF884" i="1"/>
  <c r="AG884" i="1"/>
  <c r="AI884" i="1"/>
  <c r="AJ884" i="1"/>
  <c r="AK884" i="1"/>
  <c r="AL884" i="1"/>
  <c r="AD885" i="1"/>
  <c r="AF885" i="1"/>
  <c r="AG885" i="1"/>
  <c r="AI885" i="1"/>
  <c r="AJ885" i="1"/>
  <c r="AK885" i="1"/>
  <c r="AL885" i="1"/>
  <c r="AD886" i="1"/>
  <c r="AF886" i="1"/>
  <c r="AG886" i="1"/>
  <c r="AI886" i="1"/>
  <c r="AJ886" i="1"/>
  <c r="AK886" i="1"/>
  <c r="AL886" i="1"/>
  <c r="AD887" i="1"/>
  <c r="AF887" i="1"/>
  <c r="AG887" i="1"/>
  <c r="AI887" i="1"/>
  <c r="AJ887" i="1"/>
  <c r="AK887" i="1"/>
  <c r="AL887" i="1"/>
  <c r="AD888" i="1"/>
  <c r="AF888" i="1"/>
  <c r="AG888" i="1"/>
  <c r="AI888" i="1"/>
  <c r="AJ888" i="1"/>
  <c r="AK888" i="1"/>
  <c r="AL888" i="1"/>
  <c r="AD889" i="1"/>
  <c r="AF889" i="1"/>
  <c r="AG889" i="1"/>
  <c r="AI889" i="1"/>
  <c r="AJ889" i="1"/>
  <c r="AK889" i="1"/>
  <c r="AL889" i="1"/>
  <c r="AD890" i="1"/>
  <c r="AF890" i="1"/>
  <c r="AG890" i="1"/>
  <c r="AI890" i="1"/>
  <c r="AJ890" i="1"/>
  <c r="AK890" i="1"/>
  <c r="AL890" i="1"/>
  <c r="AD891" i="1"/>
  <c r="AF891" i="1"/>
  <c r="AG891" i="1"/>
  <c r="AI891" i="1"/>
  <c r="AJ891" i="1"/>
  <c r="AK891" i="1"/>
  <c r="AL891" i="1"/>
  <c r="AD892" i="1"/>
  <c r="AF892" i="1"/>
  <c r="AG892" i="1"/>
  <c r="AI892" i="1"/>
  <c r="AJ892" i="1"/>
  <c r="AK892" i="1"/>
  <c r="AL892" i="1"/>
  <c r="AD893" i="1"/>
  <c r="AF893" i="1"/>
  <c r="AG893" i="1"/>
  <c r="AI893" i="1"/>
  <c r="AJ893" i="1"/>
  <c r="AK893" i="1"/>
  <c r="AL893" i="1"/>
  <c r="AD894" i="1"/>
  <c r="AF894" i="1"/>
  <c r="AG894" i="1"/>
  <c r="AI894" i="1"/>
  <c r="AJ894" i="1"/>
  <c r="AK894" i="1"/>
  <c r="AL894" i="1"/>
  <c r="AD4" i="1"/>
  <c r="AF4" i="1"/>
  <c r="AG4" i="1"/>
  <c r="AI4" i="1"/>
  <c r="AJ4" i="1"/>
  <c r="AK4" i="1"/>
  <c r="AL4" i="1"/>
  <c r="AD895" i="1"/>
  <c r="AF895" i="1"/>
  <c r="AG895" i="1"/>
  <c r="AI895" i="1"/>
  <c r="AJ895" i="1"/>
  <c r="AK895" i="1"/>
  <c r="AL895" i="1"/>
  <c r="AD896" i="1"/>
  <c r="AF896" i="1"/>
  <c r="AG896" i="1"/>
  <c r="AI896" i="1"/>
  <c r="AJ896" i="1"/>
  <c r="AK896" i="1"/>
  <c r="AL896" i="1"/>
  <c r="AD897" i="1"/>
  <c r="AF897" i="1"/>
  <c r="AG897" i="1"/>
  <c r="AI897" i="1"/>
  <c r="AJ897" i="1"/>
  <c r="AK897" i="1"/>
  <c r="AL897" i="1"/>
  <c r="AD898" i="1"/>
  <c r="AF898" i="1"/>
  <c r="AG898" i="1"/>
  <c r="AI898" i="1"/>
  <c r="AJ898" i="1"/>
  <c r="AK898" i="1"/>
  <c r="AL898" i="1"/>
  <c r="AD899" i="1"/>
  <c r="AF899" i="1"/>
  <c r="AG899" i="1"/>
  <c r="AI899" i="1"/>
  <c r="AJ899" i="1"/>
  <c r="AK899" i="1"/>
  <c r="AL899" i="1"/>
  <c r="AD900" i="1"/>
  <c r="AF900" i="1"/>
  <c r="AG900" i="1"/>
  <c r="AI900" i="1"/>
  <c r="AJ900" i="1"/>
  <c r="AK900" i="1"/>
  <c r="AL900" i="1"/>
  <c r="AD5" i="1"/>
  <c r="AF5" i="1"/>
  <c r="AG5" i="1"/>
  <c r="AI5" i="1"/>
  <c r="AJ5" i="1"/>
  <c r="AK5" i="1"/>
  <c r="AL5" i="1"/>
  <c r="AD6" i="1"/>
  <c r="AF6" i="1"/>
  <c r="AG6" i="1"/>
  <c r="AI6" i="1"/>
  <c r="AJ6" i="1"/>
  <c r="AK6" i="1"/>
  <c r="AL6" i="1"/>
  <c r="AD7" i="1"/>
  <c r="AF7" i="1"/>
  <c r="AG7" i="1"/>
  <c r="AI7" i="1"/>
  <c r="AJ7" i="1"/>
  <c r="AK7" i="1"/>
  <c r="AL7" i="1"/>
  <c r="AD8" i="1"/>
  <c r="AF8" i="1"/>
  <c r="AG8" i="1"/>
  <c r="AI8" i="1"/>
  <c r="AJ8" i="1"/>
  <c r="AK8" i="1"/>
  <c r="AL8" i="1"/>
  <c r="AD901" i="1"/>
  <c r="AF901" i="1"/>
  <c r="AG901" i="1"/>
  <c r="AI901" i="1"/>
  <c r="AJ901" i="1"/>
  <c r="AK901" i="1"/>
  <c r="AL901" i="1"/>
  <c r="AD9" i="1"/>
  <c r="AF9" i="1"/>
  <c r="AG9" i="1"/>
  <c r="AI9" i="1"/>
  <c r="AJ9" i="1"/>
  <c r="AK9" i="1"/>
  <c r="AL9" i="1"/>
  <c r="AD10" i="1"/>
  <c r="AF10" i="1"/>
  <c r="AG10" i="1"/>
  <c r="AI10" i="1"/>
  <c r="AJ10" i="1"/>
  <c r="AK10" i="1"/>
  <c r="AL10" i="1"/>
  <c r="AD11" i="1"/>
  <c r="AF11" i="1"/>
  <c r="AG11" i="1"/>
  <c r="AI11" i="1"/>
  <c r="AJ11" i="1"/>
  <c r="AK11" i="1"/>
  <c r="AL11" i="1"/>
  <c r="AD12" i="1"/>
  <c r="AF12" i="1"/>
  <c r="AG12" i="1"/>
  <c r="AI12" i="1"/>
  <c r="AJ12" i="1"/>
  <c r="AK12" i="1"/>
  <c r="AL12" i="1"/>
  <c r="AD13" i="1"/>
  <c r="AF13" i="1"/>
  <c r="AG13" i="1"/>
  <c r="AI13" i="1"/>
  <c r="AJ13" i="1"/>
  <c r="AK13" i="1"/>
  <c r="AL13" i="1"/>
  <c r="AD14" i="1"/>
  <c r="AF14" i="1"/>
  <c r="AG14" i="1"/>
  <c r="AI14" i="1"/>
  <c r="AJ14" i="1"/>
  <c r="AK14" i="1"/>
  <c r="AL14" i="1"/>
  <c r="AD15" i="1"/>
  <c r="AF15" i="1"/>
  <c r="AG15" i="1"/>
  <c r="AI15" i="1"/>
  <c r="AJ15" i="1"/>
  <c r="AK15" i="1"/>
  <c r="AL15" i="1"/>
  <c r="AD16" i="1"/>
  <c r="AF16" i="1"/>
  <c r="AG16" i="1"/>
  <c r="AI16" i="1"/>
  <c r="AJ16" i="1"/>
  <c r="AK16" i="1"/>
  <c r="AL16" i="1"/>
  <c r="AD17" i="1"/>
  <c r="AF17" i="1"/>
  <c r="AG17" i="1"/>
  <c r="AI17" i="1"/>
  <c r="AJ17" i="1"/>
  <c r="AK17" i="1"/>
  <c r="AL17" i="1"/>
  <c r="AD18" i="1"/>
  <c r="AF18" i="1"/>
  <c r="AG18" i="1"/>
  <c r="AI18" i="1"/>
  <c r="AJ18" i="1"/>
  <c r="AK18" i="1"/>
  <c r="AL18" i="1"/>
  <c r="AD19" i="1"/>
  <c r="AF19" i="1"/>
  <c r="AG19" i="1"/>
  <c r="AI19" i="1"/>
  <c r="AJ19" i="1"/>
  <c r="AK19" i="1"/>
  <c r="AL19" i="1"/>
  <c r="AD20" i="1"/>
  <c r="AF20" i="1"/>
  <c r="AG20" i="1"/>
  <c r="AI20" i="1"/>
  <c r="AJ20" i="1"/>
  <c r="AK20" i="1"/>
  <c r="AL20" i="1"/>
  <c r="AD21" i="1"/>
  <c r="AF21" i="1"/>
  <c r="AG21" i="1"/>
  <c r="AI21" i="1"/>
  <c r="AJ21" i="1"/>
  <c r="AK21" i="1"/>
  <c r="AL21" i="1"/>
  <c r="AD22" i="1"/>
  <c r="AF22" i="1"/>
  <c r="AG22" i="1"/>
  <c r="AI22" i="1"/>
  <c r="AJ22" i="1"/>
  <c r="AK22" i="1"/>
  <c r="AL22" i="1"/>
  <c r="AD23" i="1"/>
  <c r="AF23" i="1"/>
  <c r="AG23" i="1"/>
  <c r="AI23" i="1"/>
  <c r="AJ23" i="1"/>
  <c r="AK23" i="1"/>
  <c r="AL23" i="1"/>
  <c r="AD24" i="1"/>
  <c r="AF24" i="1"/>
  <c r="AG24" i="1"/>
  <c r="AI24" i="1"/>
  <c r="AJ24" i="1"/>
  <c r="AK24" i="1"/>
  <c r="AL24" i="1"/>
  <c r="AD25" i="1"/>
  <c r="AF25" i="1"/>
  <c r="AG25" i="1"/>
  <c r="AI25" i="1"/>
  <c r="AJ25" i="1"/>
  <c r="AK25" i="1"/>
  <c r="AL25" i="1"/>
  <c r="AD26" i="1"/>
  <c r="AF26" i="1"/>
  <c r="AG26" i="1"/>
  <c r="AI26" i="1"/>
  <c r="AJ26" i="1"/>
  <c r="AK26" i="1"/>
  <c r="AL26" i="1"/>
  <c r="AD27" i="1"/>
  <c r="AF27" i="1"/>
  <c r="AG27" i="1"/>
  <c r="AI27" i="1"/>
  <c r="AJ27" i="1"/>
  <c r="AK27" i="1"/>
  <c r="AL27" i="1"/>
  <c r="AD28" i="1"/>
  <c r="AF28" i="1"/>
  <c r="AG28" i="1"/>
  <c r="AI28" i="1"/>
  <c r="AJ28" i="1"/>
  <c r="AK28" i="1"/>
  <c r="AL28" i="1"/>
  <c r="AD29" i="1"/>
  <c r="AF29" i="1"/>
  <c r="AG29" i="1"/>
  <c r="AI29" i="1"/>
  <c r="AJ29" i="1"/>
  <c r="AK29" i="1"/>
  <c r="AL29" i="1"/>
  <c r="AD30" i="1"/>
  <c r="AF30" i="1"/>
  <c r="AG30" i="1"/>
  <c r="AI30" i="1"/>
  <c r="AJ30" i="1"/>
  <c r="AK30" i="1"/>
  <c r="AL30" i="1"/>
  <c r="AD31" i="1"/>
  <c r="AF31" i="1"/>
  <c r="AG31" i="1"/>
  <c r="AI31" i="1"/>
  <c r="AJ31" i="1"/>
  <c r="AK31" i="1"/>
  <c r="AL31" i="1"/>
  <c r="AD32" i="1"/>
  <c r="AF32" i="1"/>
  <c r="AG32" i="1"/>
  <c r="AI32" i="1"/>
  <c r="AJ32" i="1"/>
  <c r="AK32" i="1"/>
  <c r="AL32" i="1"/>
  <c r="AD33" i="1"/>
  <c r="AF33" i="1"/>
  <c r="AG33" i="1"/>
  <c r="AI33" i="1"/>
  <c r="AJ33" i="1"/>
  <c r="AK33" i="1"/>
  <c r="AL33" i="1"/>
  <c r="AD34" i="1"/>
  <c r="AF34" i="1"/>
  <c r="AG34" i="1"/>
  <c r="AI34" i="1"/>
  <c r="AJ34" i="1"/>
  <c r="AK34" i="1"/>
  <c r="AL34" i="1"/>
  <c r="AD35" i="1"/>
  <c r="AF35" i="1"/>
  <c r="AG35" i="1"/>
  <c r="AI35" i="1"/>
  <c r="AJ35" i="1"/>
  <c r="AK35" i="1"/>
  <c r="AL35" i="1"/>
  <c r="AD36" i="1"/>
  <c r="AF36" i="1"/>
  <c r="AG36" i="1"/>
  <c r="AI36" i="1"/>
  <c r="AJ36" i="1"/>
  <c r="AK36" i="1"/>
  <c r="AL36" i="1"/>
  <c r="AD37" i="1"/>
  <c r="AF37" i="1"/>
  <c r="AG37" i="1"/>
  <c r="AI37" i="1"/>
  <c r="AJ37" i="1"/>
  <c r="AK37" i="1"/>
  <c r="AL37" i="1"/>
  <c r="AD38" i="1"/>
  <c r="AF38" i="1"/>
  <c r="AG38" i="1"/>
  <c r="AI38" i="1"/>
  <c r="AJ38" i="1"/>
  <c r="AK38" i="1"/>
  <c r="AL38" i="1"/>
  <c r="AD39" i="1"/>
  <c r="AF39" i="1"/>
  <c r="AG39" i="1"/>
  <c r="AI39" i="1"/>
  <c r="AJ39" i="1"/>
  <c r="AK39" i="1"/>
  <c r="AL39" i="1"/>
  <c r="AD40" i="1"/>
  <c r="AF40" i="1"/>
  <c r="AG40" i="1"/>
  <c r="AI40" i="1"/>
  <c r="AJ40" i="1"/>
  <c r="AK40" i="1"/>
  <c r="AL40" i="1"/>
  <c r="AD41" i="1"/>
  <c r="AF41" i="1"/>
  <c r="AG41" i="1"/>
  <c r="AI41" i="1"/>
  <c r="AJ41" i="1"/>
  <c r="AK41" i="1"/>
  <c r="AL41" i="1"/>
  <c r="AD42" i="1"/>
  <c r="AF42" i="1"/>
  <c r="AG42" i="1"/>
  <c r="AI42" i="1"/>
  <c r="AJ42" i="1"/>
  <c r="AK42" i="1"/>
  <c r="AL42" i="1"/>
  <c r="AD43" i="1"/>
  <c r="AF43" i="1"/>
  <c r="AG43" i="1"/>
  <c r="AI43" i="1"/>
  <c r="AJ43" i="1"/>
  <c r="AK43" i="1"/>
  <c r="AL43" i="1"/>
  <c r="AD44" i="1"/>
  <c r="AF44" i="1"/>
  <c r="AG44" i="1"/>
  <c r="AI44" i="1"/>
  <c r="AJ44" i="1"/>
  <c r="AK44" i="1"/>
  <c r="AL44" i="1"/>
  <c r="AD45" i="1"/>
  <c r="AF45" i="1"/>
  <c r="AG45" i="1"/>
  <c r="AI45" i="1"/>
  <c r="AJ45" i="1"/>
  <c r="AK45" i="1"/>
  <c r="AL45" i="1"/>
  <c r="AD46" i="1"/>
  <c r="AF46" i="1"/>
  <c r="AG46" i="1"/>
  <c r="AI46" i="1"/>
  <c r="AJ46" i="1"/>
  <c r="AK46" i="1"/>
  <c r="AL46" i="1"/>
  <c r="AD47" i="1"/>
  <c r="AF47" i="1"/>
  <c r="AG47" i="1"/>
  <c r="AI47" i="1"/>
  <c r="AJ47" i="1"/>
  <c r="AK47" i="1"/>
  <c r="AL47" i="1"/>
  <c r="AD48" i="1"/>
  <c r="AF48" i="1"/>
  <c r="AG48" i="1"/>
  <c r="AI48" i="1"/>
  <c r="AJ48" i="1"/>
  <c r="AK48" i="1"/>
  <c r="AL48" i="1"/>
  <c r="AD49" i="1"/>
  <c r="AF49" i="1"/>
  <c r="AG49" i="1"/>
  <c r="AI49" i="1"/>
  <c r="AJ49" i="1"/>
  <c r="AK49" i="1"/>
  <c r="AL49" i="1"/>
  <c r="AD50" i="1"/>
  <c r="AF50" i="1"/>
  <c r="AG50" i="1"/>
  <c r="AI50" i="1"/>
  <c r="AJ50" i="1"/>
  <c r="AK50" i="1"/>
  <c r="AL50" i="1"/>
  <c r="AD51" i="1"/>
  <c r="AF51" i="1"/>
  <c r="AG51" i="1"/>
  <c r="AI51" i="1"/>
  <c r="AJ51" i="1"/>
  <c r="AK51" i="1"/>
  <c r="AL51" i="1"/>
  <c r="AD52" i="1"/>
  <c r="AF52" i="1"/>
  <c r="AG52" i="1"/>
  <c r="AI52" i="1"/>
  <c r="AJ52" i="1"/>
  <c r="AK52" i="1"/>
  <c r="AL52" i="1"/>
  <c r="AD53" i="1"/>
  <c r="AF53" i="1"/>
  <c r="AG53" i="1"/>
  <c r="AI53" i="1"/>
  <c r="AJ53" i="1"/>
  <c r="AK53" i="1"/>
  <c r="AL53" i="1"/>
  <c r="AD54" i="1"/>
  <c r="AF54" i="1"/>
  <c r="AG54" i="1"/>
  <c r="AI54" i="1"/>
  <c r="AJ54" i="1"/>
  <c r="AK54" i="1"/>
  <c r="AL54" i="1"/>
  <c r="AD55" i="1"/>
  <c r="AF55" i="1"/>
  <c r="AG55" i="1"/>
  <c r="AI55" i="1"/>
  <c r="AJ55" i="1"/>
  <c r="AK55" i="1"/>
  <c r="AL55" i="1"/>
  <c r="AD56" i="1"/>
  <c r="AF56" i="1"/>
  <c r="AG56" i="1"/>
  <c r="AI56" i="1"/>
  <c r="AJ56" i="1"/>
  <c r="AK56" i="1"/>
  <c r="AL56" i="1"/>
  <c r="AD57" i="1"/>
  <c r="AF57" i="1"/>
  <c r="AG57" i="1"/>
  <c r="AI57" i="1"/>
  <c r="AJ57" i="1"/>
  <c r="AK57" i="1"/>
  <c r="AL57" i="1"/>
  <c r="AD58" i="1"/>
  <c r="AF58" i="1"/>
  <c r="AG58" i="1"/>
  <c r="AI58" i="1"/>
  <c r="AJ58" i="1"/>
  <c r="AK58" i="1"/>
  <c r="AL58" i="1"/>
  <c r="AD59" i="1"/>
  <c r="AF59" i="1"/>
  <c r="AG59" i="1"/>
  <c r="AI59" i="1"/>
  <c r="AJ59" i="1"/>
  <c r="AK59" i="1"/>
  <c r="AL59" i="1"/>
  <c r="AD60" i="1"/>
  <c r="AF60" i="1"/>
  <c r="AG60" i="1"/>
  <c r="AI60" i="1"/>
  <c r="AJ60" i="1"/>
  <c r="AK60" i="1"/>
  <c r="AL60" i="1"/>
  <c r="AD61" i="1"/>
  <c r="AF61" i="1"/>
  <c r="AG61" i="1"/>
  <c r="AI61" i="1"/>
  <c r="AJ61" i="1"/>
  <c r="AK61" i="1"/>
  <c r="AL61" i="1"/>
  <c r="AD62" i="1"/>
  <c r="AF62" i="1"/>
  <c r="AG62" i="1"/>
  <c r="AI62" i="1"/>
  <c r="AJ62" i="1"/>
  <c r="AK62" i="1"/>
  <c r="AL62" i="1"/>
  <c r="AD63" i="1"/>
  <c r="AF63" i="1"/>
  <c r="AG63" i="1"/>
  <c r="AI63" i="1"/>
  <c r="AJ63" i="1"/>
  <c r="AK63" i="1"/>
  <c r="AL63" i="1"/>
  <c r="AD64" i="1"/>
  <c r="AF64" i="1"/>
  <c r="AG64" i="1"/>
  <c r="AI64" i="1"/>
  <c r="AJ64" i="1"/>
  <c r="AK64" i="1"/>
  <c r="AL64" i="1"/>
  <c r="AD65" i="1"/>
  <c r="AF65" i="1"/>
  <c r="AG65" i="1"/>
  <c r="AI65" i="1"/>
  <c r="AJ65" i="1"/>
  <c r="AK65" i="1"/>
  <c r="AL65" i="1"/>
  <c r="AD66" i="1"/>
  <c r="AF66" i="1"/>
  <c r="AG66" i="1"/>
  <c r="AI66" i="1"/>
  <c r="AJ66" i="1"/>
  <c r="AK66" i="1"/>
  <c r="AL66" i="1"/>
  <c r="AD67" i="1"/>
  <c r="AF67" i="1"/>
  <c r="AG67" i="1"/>
  <c r="AI67" i="1"/>
  <c r="AJ67" i="1"/>
  <c r="AK67" i="1"/>
  <c r="AL67" i="1"/>
  <c r="AD68" i="1"/>
  <c r="AF68" i="1"/>
  <c r="AG68" i="1"/>
  <c r="AI68" i="1"/>
  <c r="AJ68" i="1"/>
  <c r="AK68" i="1"/>
  <c r="AL68" i="1"/>
  <c r="AD69" i="1"/>
  <c r="AF69" i="1"/>
  <c r="AG69" i="1"/>
  <c r="AI69" i="1"/>
  <c r="AJ69" i="1"/>
  <c r="AK69" i="1"/>
  <c r="AL69" i="1"/>
  <c r="AD70" i="1"/>
  <c r="AF70" i="1"/>
  <c r="AG70" i="1"/>
  <c r="AI70" i="1"/>
  <c r="AJ70" i="1"/>
  <c r="AK70" i="1"/>
  <c r="AL70" i="1"/>
  <c r="AD71" i="1"/>
  <c r="AF71" i="1"/>
  <c r="AG71" i="1"/>
  <c r="AI71" i="1"/>
  <c r="AJ71" i="1"/>
  <c r="AK71" i="1"/>
  <c r="AL71" i="1"/>
  <c r="AD72" i="1"/>
  <c r="AF72" i="1"/>
  <c r="AG72" i="1"/>
  <c r="AI72" i="1"/>
  <c r="AJ72" i="1"/>
  <c r="AK72" i="1"/>
  <c r="AL72" i="1"/>
  <c r="AD73" i="1"/>
  <c r="AF73" i="1"/>
  <c r="AG73" i="1"/>
  <c r="AI73" i="1"/>
  <c r="AJ73" i="1"/>
  <c r="AK73" i="1"/>
  <c r="AL73" i="1"/>
  <c r="AD74" i="1"/>
  <c r="AF74" i="1"/>
  <c r="AG74" i="1"/>
  <c r="AI74" i="1"/>
  <c r="AJ74" i="1"/>
  <c r="AK74" i="1"/>
  <c r="AL74" i="1"/>
  <c r="AD75" i="1"/>
  <c r="AF75" i="1"/>
  <c r="AG75" i="1"/>
  <c r="AI75" i="1"/>
  <c r="AJ75" i="1"/>
  <c r="AK75" i="1"/>
  <c r="AL75" i="1"/>
  <c r="AD76" i="1"/>
  <c r="AF76" i="1"/>
  <c r="AG76" i="1"/>
  <c r="AI76" i="1"/>
  <c r="AJ76" i="1"/>
  <c r="AK76" i="1"/>
  <c r="AL76" i="1"/>
  <c r="AD77" i="1"/>
  <c r="AF77" i="1"/>
  <c r="AG77" i="1"/>
  <c r="AI77" i="1"/>
  <c r="AJ77" i="1"/>
  <c r="AK77" i="1"/>
  <c r="AL77" i="1"/>
  <c r="AD78" i="1"/>
  <c r="AF78" i="1"/>
  <c r="AG78" i="1"/>
  <c r="AI78" i="1"/>
  <c r="AJ78" i="1"/>
  <c r="AK78" i="1"/>
  <c r="AL78" i="1"/>
  <c r="AD79" i="1"/>
  <c r="AF79" i="1"/>
  <c r="AG79" i="1"/>
  <c r="AI79" i="1"/>
  <c r="AJ79" i="1"/>
  <c r="AK79" i="1"/>
  <c r="AL79" i="1"/>
  <c r="AD80" i="1"/>
  <c r="AF80" i="1"/>
  <c r="AG80" i="1"/>
  <c r="AI80" i="1"/>
  <c r="AJ80" i="1"/>
  <c r="AK80" i="1"/>
  <c r="AL80" i="1"/>
  <c r="AD81" i="1"/>
  <c r="AF81" i="1"/>
  <c r="AG81" i="1"/>
  <c r="AI81" i="1"/>
  <c r="AJ81" i="1"/>
  <c r="AK81" i="1"/>
  <c r="AL81" i="1"/>
  <c r="AD82" i="1"/>
  <c r="AF82" i="1"/>
  <c r="AG82" i="1"/>
  <c r="AI82" i="1"/>
  <c r="AJ82" i="1"/>
  <c r="AK82" i="1"/>
  <c r="AL82" i="1"/>
  <c r="AD83" i="1"/>
  <c r="AF83" i="1"/>
  <c r="AG83" i="1"/>
  <c r="AI83" i="1"/>
  <c r="AJ83" i="1"/>
  <c r="AK83" i="1"/>
  <c r="AL83" i="1"/>
  <c r="AD84" i="1"/>
  <c r="AF84" i="1"/>
  <c r="AG84" i="1"/>
  <c r="AI84" i="1"/>
  <c r="AJ84" i="1"/>
  <c r="AK84" i="1"/>
  <c r="AL84" i="1"/>
  <c r="AD85" i="1"/>
  <c r="AF85" i="1"/>
  <c r="AG85" i="1"/>
  <c r="AI85" i="1"/>
  <c r="AJ85" i="1"/>
  <c r="AK85" i="1"/>
  <c r="AL85" i="1"/>
  <c r="AD86" i="1"/>
  <c r="AF86" i="1"/>
  <c r="AG86" i="1"/>
  <c r="AI86" i="1"/>
  <c r="AJ86" i="1"/>
  <c r="AK86" i="1"/>
  <c r="AL86" i="1"/>
  <c r="AD87" i="1"/>
  <c r="AF87" i="1"/>
  <c r="AG87" i="1"/>
  <c r="AI87" i="1"/>
  <c r="AJ87" i="1"/>
  <c r="AK87" i="1"/>
  <c r="AL87" i="1"/>
  <c r="AD88" i="1"/>
  <c r="AF88" i="1"/>
  <c r="AG88" i="1"/>
  <c r="AI88" i="1"/>
  <c r="AJ88" i="1"/>
  <c r="AK88" i="1"/>
  <c r="AL88" i="1"/>
  <c r="AD89" i="1"/>
  <c r="AF89" i="1"/>
  <c r="AG89" i="1"/>
  <c r="AI89" i="1"/>
  <c r="AJ89" i="1"/>
  <c r="AK89" i="1"/>
  <c r="AL89" i="1"/>
  <c r="AD90" i="1"/>
  <c r="AF90" i="1"/>
  <c r="AG90" i="1"/>
  <c r="AI90" i="1"/>
  <c r="AJ90" i="1"/>
  <c r="AK90" i="1"/>
  <c r="AL90" i="1"/>
  <c r="AD91" i="1"/>
  <c r="AF91" i="1"/>
  <c r="AG91" i="1"/>
  <c r="AI91" i="1"/>
  <c r="AJ91" i="1"/>
  <c r="AK91" i="1"/>
  <c r="AL91" i="1"/>
  <c r="AD92" i="1"/>
  <c r="AF92" i="1"/>
  <c r="AG92" i="1"/>
  <c r="AI92" i="1"/>
  <c r="AJ92" i="1"/>
  <c r="AK92" i="1"/>
  <c r="AL92" i="1"/>
  <c r="AD93" i="1"/>
  <c r="AF93" i="1"/>
  <c r="AG93" i="1"/>
  <c r="AI93" i="1"/>
  <c r="AJ93" i="1"/>
  <c r="AK93" i="1"/>
  <c r="AL93" i="1"/>
  <c r="AD94" i="1"/>
  <c r="AF94" i="1"/>
  <c r="AG94" i="1"/>
  <c r="AI94" i="1"/>
  <c r="AJ94" i="1"/>
  <c r="AK94" i="1"/>
  <c r="AL94" i="1"/>
  <c r="AD95" i="1"/>
  <c r="AF95" i="1"/>
  <c r="AG95" i="1"/>
  <c r="AI95" i="1"/>
  <c r="AJ95" i="1"/>
  <c r="AK95" i="1"/>
  <c r="AL95" i="1"/>
  <c r="AD96" i="1"/>
  <c r="AF96" i="1"/>
  <c r="AG96" i="1"/>
  <c r="AI96" i="1"/>
  <c r="AJ96" i="1"/>
  <c r="AK96" i="1"/>
  <c r="AL96" i="1"/>
  <c r="AD97" i="1"/>
  <c r="AF97" i="1"/>
  <c r="AG97" i="1"/>
  <c r="AI97" i="1"/>
  <c r="AJ97" i="1"/>
  <c r="AK97" i="1"/>
  <c r="AL97" i="1"/>
  <c r="AD98" i="1"/>
  <c r="AF98" i="1"/>
  <c r="AG98" i="1"/>
  <c r="AI98" i="1"/>
  <c r="AJ98" i="1"/>
  <c r="AK98" i="1"/>
  <c r="AL98" i="1"/>
  <c r="AD99" i="1"/>
  <c r="AF99" i="1"/>
  <c r="AG99" i="1"/>
  <c r="AI99" i="1"/>
  <c r="AJ99" i="1"/>
  <c r="AK99" i="1"/>
  <c r="AL99" i="1"/>
  <c r="AD100" i="1"/>
  <c r="AF100" i="1"/>
  <c r="AG100" i="1"/>
  <c r="AI100" i="1"/>
  <c r="AJ100" i="1"/>
  <c r="AK100" i="1"/>
  <c r="AL100" i="1"/>
  <c r="AD101" i="1"/>
  <c r="AF101" i="1"/>
  <c r="AG101" i="1"/>
  <c r="AI101" i="1"/>
  <c r="AJ101" i="1"/>
  <c r="AK101" i="1"/>
  <c r="AL101" i="1"/>
  <c r="AD102" i="1"/>
  <c r="AF102" i="1"/>
  <c r="AG102" i="1"/>
  <c r="AI102" i="1"/>
  <c r="AJ102" i="1"/>
  <c r="AK102" i="1"/>
  <c r="AL102" i="1"/>
  <c r="AD103" i="1"/>
  <c r="AF103" i="1"/>
  <c r="AG103" i="1"/>
  <c r="AI103" i="1"/>
  <c r="AJ103" i="1"/>
  <c r="AK103" i="1"/>
  <c r="AL103" i="1"/>
  <c r="AD104" i="1"/>
  <c r="AF104" i="1"/>
  <c r="AG104" i="1"/>
  <c r="AI104" i="1"/>
  <c r="AJ104" i="1"/>
  <c r="AK104" i="1"/>
  <c r="AL104" i="1"/>
  <c r="AD105" i="1"/>
  <c r="AF105" i="1"/>
  <c r="AG105" i="1"/>
  <c r="AI105" i="1"/>
  <c r="AJ105" i="1"/>
  <c r="AK105" i="1"/>
  <c r="AL105" i="1"/>
  <c r="AD106" i="1"/>
  <c r="AF106" i="1"/>
  <c r="AG106" i="1"/>
  <c r="AI106" i="1"/>
  <c r="AJ106" i="1"/>
  <c r="AK106" i="1"/>
  <c r="AL106" i="1"/>
  <c r="AD107" i="1"/>
  <c r="AF107" i="1"/>
  <c r="AG107" i="1"/>
  <c r="AI107" i="1"/>
  <c r="AJ107" i="1"/>
  <c r="AK107" i="1"/>
  <c r="AL107" i="1"/>
  <c r="AD108" i="1"/>
  <c r="AF108" i="1"/>
  <c r="AG108" i="1"/>
  <c r="AI108" i="1"/>
  <c r="AJ108" i="1"/>
  <c r="AK108" i="1"/>
  <c r="AL108" i="1"/>
  <c r="AD109" i="1"/>
  <c r="AF109" i="1"/>
  <c r="AG109" i="1"/>
  <c r="AI109" i="1"/>
  <c r="AJ109" i="1"/>
  <c r="AK109" i="1"/>
  <c r="AL109" i="1"/>
  <c r="AD110" i="1"/>
  <c r="AF110" i="1"/>
  <c r="AG110" i="1"/>
  <c r="AI110" i="1"/>
  <c r="AJ110" i="1"/>
  <c r="AK110" i="1"/>
  <c r="AL110" i="1"/>
  <c r="AD111" i="1"/>
  <c r="AF111" i="1"/>
  <c r="AG111" i="1"/>
  <c r="AI111" i="1"/>
  <c r="AJ111" i="1"/>
  <c r="AK111" i="1"/>
  <c r="AL111" i="1"/>
  <c r="AD112" i="1"/>
  <c r="AF112" i="1"/>
  <c r="AG112" i="1"/>
  <c r="AI112" i="1"/>
  <c r="AJ112" i="1"/>
  <c r="AK112" i="1"/>
  <c r="AL112" i="1"/>
  <c r="AD113" i="1"/>
  <c r="AF113" i="1"/>
  <c r="AG113" i="1"/>
  <c r="AI113" i="1"/>
  <c r="AJ113" i="1"/>
  <c r="AK113" i="1"/>
  <c r="AL113" i="1"/>
  <c r="AD114" i="1"/>
  <c r="AF114" i="1"/>
  <c r="AG114" i="1"/>
  <c r="AI114" i="1"/>
  <c r="AJ114" i="1"/>
  <c r="AK114" i="1"/>
  <c r="AL114" i="1"/>
  <c r="AD115" i="1"/>
  <c r="AF115" i="1"/>
  <c r="AG115" i="1"/>
  <c r="AI115" i="1"/>
  <c r="AJ115" i="1"/>
  <c r="AK115" i="1"/>
  <c r="AL115" i="1"/>
  <c r="AD116" i="1"/>
  <c r="AF116" i="1"/>
  <c r="AG116" i="1"/>
  <c r="AI116" i="1"/>
  <c r="AJ116" i="1"/>
  <c r="AK116" i="1"/>
  <c r="AL116" i="1"/>
  <c r="AD117" i="1"/>
  <c r="AF117" i="1"/>
  <c r="AG117" i="1"/>
  <c r="AI117" i="1"/>
  <c r="AJ117" i="1"/>
  <c r="AK117" i="1"/>
  <c r="AL117" i="1"/>
  <c r="AD118" i="1"/>
  <c r="AF118" i="1"/>
  <c r="AG118" i="1"/>
  <c r="AI118" i="1"/>
  <c r="AJ118" i="1"/>
  <c r="AK118" i="1"/>
  <c r="AL118" i="1"/>
  <c r="AD119" i="1"/>
  <c r="AF119" i="1"/>
  <c r="AG119" i="1"/>
  <c r="AI119" i="1"/>
  <c r="AJ119" i="1"/>
  <c r="AK119" i="1"/>
  <c r="AL119" i="1"/>
  <c r="AD120" i="1"/>
  <c r="AF120" i="1"/>
  <c r="AG120" i="1"/>
  <c r="AI120" i="1"/>
  <c r="AJ120" i="1"/>
  <c r="AK120" i="1"/>
  <c r="AL120" i="1"/>
  <c r="AD121" i="1"/>
  <c r="AF121" i="1"/>
  <c r="AG121" i="1"/>
  <c r="AI121" i="1"/>
  <c r="AJ121" i="1"/>
  <c r="AK121" i="1"/>
  <c r="AL121" i="1"/>
  <c r="AD122" i="1"/>
  <c r="AF122" i="1"/>
  <c r="AG122" i="1"/>
  <c r="AI122" i="1"/>
  <c r="AJ122" i="1"/>
  <c r="AK122" i="1"/>
  <c r="AL122" i="1"/>
  <c r="AD123" i="1"/>
  <c r="AF123" i="1"/>
  <c r="AG123" i="1"/>
  <c r="AI123" i="1"/>
  <c r="AJ123" i="1"/>
  <c r="AK123" i="1"/>
  <c r="AL123" i="1"/>
  <c r="AD124" i="1"/>
  <c r="AF124" i="1"/>
  <c r="AG124" i="1"/>
  <c r="AI124" i="1"/>
  <c r="AJ124" i="1"/>
  <c r="AK124" i="1"/>
  <c r="AL124" i="1"/>
  <c r="AD125" i="1"/>
  <c r="AF125" i="1"/>
  <c r="AG125" i="1"/>
  <c r="AI125" i="1"/>
  <c r="AJ125" i="1"/>
  <c r="AK125" i="1"/>
  <c r="AL125" i="1"/>
  <c r="AD126" i="1"/>
  <c r="AF126" i="1"/>
  <c r="AG126" i="1"/>
  <c r="AI126" i="1"/>
  <c r="AJ126" i="1"/>
  <c r="AK126" i="1"/>
  <c r="AL126" i="1"/>
  <c r="AD127" i="1"/>
  <c r="AF127" i="1"/>
  <c r="AG127" i="1"/>
  <c r="AI127" i="1"/>
  <c r="AJ127" i="1"/>
  <c r="AK127" i="1"/>
  <c r="AL127" i="1"/>
  <c r="AD128" i="1"/>
  <c r="AF128" i="1"/>
  <c r="AG128" i="1"/>
  <c r="AI128" i="1"/>
  <c r="AJ128" i="1"/>
  <c r="AK128" i="1"/>
  <c r="AL128" i="1"/>
  <c r="AD129" i="1"/>
  <c r="AF129" i="1"/>
  <c r="AG129" i="1"/>
  <c r="AI129" i="1"/>
  <c r="AJ129" i="1"/>
  <c r="AK129" i="1"/>
  <c r="AL129" i="1"/>
  <c r="AD130" i="1"/>
  <c r="AF130" i="1"/>
  <c r="AG130" i="1"/>
  <c r="AI130" i="1"/>
  <c r="AJ130" i="1"/>
  <c r="AK130" i="1"/>
  <c r="AL130" i="1"/>
  <c r="AD131" i="1"/>
  <c r="AF131" i="1"/>
  <c r="AG131" i="1"/>
  <c r="AI131" i="1"/>
  <c r="AJ131" i="1"/>
  <c r="AK131" i="1"/>
  <c r="AL131" i="1"/>
  <c r="AD132" i="1"/>
  <c r="AF132" i="1"/>
  <c r="AG132" i="1"/>
  <c r="AI132" i="1"/>
  <c r="AJ132" i="1"/>
  <c r="AK132" i="1"/>
  <c r="AL132" i="1"/>
  <c r="AD133" i="1"/>
  <c r="AF133" i="1"/>
  <c r="AG133" i="1"/>
  <c r="AI133" i="1"/>
  <c r="AJ133" i="1"/>
  <c r="AK133" i="1"/>
  <c r="AL133" i="1"/>
  <c r="AD134" i="1"/>
  <c r="AF134" i="1"/>
  <c r="AG134" i="1"/>
  <c r="AI134" i="1"/>
  <c r="AJ134" i="1"/>
  <c r="AK134" i="1"/>
  <c r="AL134" i="1"/>
  <c r="AD135" i="1"/>
  <c r="AF135" i="1"/>
  <c r="AG135" i="1"/>
  <c r="AI135" i="1"/>
  <c r="AJ135" i="1"/>
  <c r="AK135" i="1"/>
  <c r="AL135" i="1"/>
  <c r="AD136" i="1"/>
  <c r="AF136" i="1"/>
  <c r="AG136" i="1"/>
  <c r="AI136" i="1"/>
  <c r="AJ136" i="1"/>
  <c r="AK136" i="1"/>
  <c r="AL136" i="1"/>
  <c r="AD137" i="1"/>
  <c r="AF137" i="1"/>
  <c r="AG137" i="1"/>
  <c r="AI137" i="1"/>
  <c r="AJ137" i="1"/>
  <c r="AK137" i="1"/>
  <c r="AL137" i="1"/>
  <c r="AD138" i="1"/>
  <c r="AF138" i="1"/>
  <c r="AG138" i="1"/>
  <c r="AI138" i="1"/>
  <c r="AJ138" i="1"/>
  <c r="AK138" i="1"/>
  <c r="AL138" i="1"/>
  <c r="AD139" i="1"/>
  <c r="AF139" i="1"/>
  <c r="AG139" i="1"/>
  <c r="AI139" i="1"/>
  <c r="AJ139" i="1"/>
  <c r="AK139" i="1"/>
  <c r="AL139" i="1"/>
  <c r="AD140" i="1"/>
  <c r="AF140" i="1"/>
  <c r="AG140" i="1"/>
  <c r="AI140" i="1"/>
  <c r="AJ140" i="1"/>
  <c r="AK140" i="1"/>
  <c r="AL140" i="1"/>
  <c r="AD141" i="1"/>
  <c r="AF141" i="1"/>
  <c r="AG141" i="1"/>
  <c r="AI141" i="1"/>
  <c r="AJ141" i="1"/>
  <c r="AK141" i="1"/>
  <c r="AL141" i="1"/>
  <c r="AD142" i="1"/>
  <c r="AF142" i="1"/>
  <c r="AG142" i="1"/>
  <c r="AI142" i="1"/>
  <c r="AJ142" i="1"/>
  <c r="AK142" i="1"/>
  <c r="AL142" i="1"/>
  <c r="AD143" i="1"/>
  <c r="AF143" i="1"/>
  <c r="AG143" i="1"/>
  <c r="AI143" i="1"/>
  <c r="AJ143" i="1"/>
  <c r="AK143" i="1"/>
  <c r="AL143" i="1"/>
  <c r="AD144" i="1"/>
  <c r="AF144" i="1"/>
  <c r="AG144" i="1"/>
  <c r="AI144" i="1"/>
  <c r="AJ144" i="1"/>
  <c r="AK144" i="1"/>
  <c r="AL144" i="1"/>
  <c r="AD145" i="1"/>
  <c r="AF145" i="1"/>
  <c r="AG145" i="1"/>
  <c r="AI145" i="1"/>
  <c r="AJ145" i="1"/>
  <c r="AK145" i="1"/>
  <c r="AL145" i="1"/>
  <c r="AD146" i="1"/>
  <c r="AF146" i="1"/>
  <c r="AG146" i="1"/>
  <c r="AI146" i="1"/>
  <c r="AJ146" i="1"/>
  <c r="AK146" i="1"/>
  <c r="AL146" i="1"/>
  <c r="AD147" i="1"/>
  <c r="AF147" i="1"/>
  <c r="AG147" i="1"/>
  <c r="AI147" i="1"/>
  <c r="AJ147" i="1"/>
  <c r="AK147" i="1"/>
  <c r="AL147" i="1"/>
  <c r="AD148" i="1"/>
  <c r="AF148" i="1"/>
  <c r="AG148" i="1"/>
  <c r="AI148" i="1"/>
  <c r="AJ148" i="1"/>
  <c r="AK148" i="1"/>
  <c r="AL148" i="1"/>
  <c r="AD149" i="1"/>
  <c r="AF149" i="1"/>
  <c r="AG149" i="1"/>
  <c r="AI149" i="1"/>
  <c r="AJ149" i="1"/>
  <c r="AK149" i="1"/>
  <c r="AL149" i="1"/>
  <c r="AD150" i="1"/>
  <c r="AF150" i="1"/>
  <c r="AG150" i="1"/>
  <c r="AI150" i="1"/>
  <c r="AJ150" i="1"/>
  <c r="AK150" i="1"/>
  <c r="AL150" i="1"/>
  <c r="AD151" i="1"/>
  <c r="AF151" i="1"/>
  <c r="AG151" i="1"/>
  <c r="AI151" i="1"/>
  <c r="AJ151" i="1"/>
  <c r="AK151" i="1"/>
  <c r="AL151" i="1"/>
  <c r="AD152" i="1"/>
  <c r="AF152" i="1"/>
  <c r="AG152" i="1"/>
  <c r="AI152" i="1"/>
  <c r="AJ152" i="1"/>
  <c r="AK152" i="1"/>
  <c r="AL152" i="1"/>
  <c r="AD153" i="1"/>
  <c r="AF153" i="1"/>
  <c r="AG153" i="1"/>
  <c r="AI153" i="1"/>
  <c r="AJ153" i="1"/>
  <c r="AK153" i="1"/>
  <c r="AL153" i="1"/>
  <c r="AD154" i="1"/>
  <c r="AF154" i="1"/>
  <c r="AG154" i="1"/>
  <c r="AI154" i="1"/>
  <c r="AJ154" i="1"/>
  <c r="AK154" i="1"/>
  <c r="AL154" i="1"/>
  <c r="AD155" i="1"/>
  <c r="AF155" i="1"/>
  <c r="AG155" i="1"/>
  <c r="AI155" i="1"/>
  <c r="AJ155" i="1"/>
  <c r="AK155" i="1"/>
  <c r="AL155" i="1"/>
  <c r="AD156" i="1"/>
  <c r="AF156" i="1"/>
  <c r="AG156" i="1"/>
  <c r="AI156" i="1"/>
  <c r="AJ156" i="1"/>
  <c r="AK156" i="1"/>
  <c r="AL156" i="1"/>
  <c r="AD157" i="1"/>
  <c r="AF157" i="1"/>
  <c r="AG157" i="1"/>
  <c r="AI157" i="1"/>
  <c r="AJ157" i="1"/>
  <c r="AK157" i="1"/>
  <c r="AL157" i="1"/>
  <c r="AD158" i="1"/>
  <c r="AF158" i="1"/>
  <c r="AG158" i="1"/>
  <c r="AI158" i="1"/>
  <c r="AJ158" i="1"/>
  <c r="AK158" i="1"/>
  <c r="AL158" i="1"/>
  <c r="AD159" i="1"/>
  <c r="AF159" i="1"/>
  <c r="AG159" i="1"/>
  <c r="AI159" i="1"/>
  <c r="AJ159" i="1"/>
  <c r="AK159" i="1"/>
  <c r="AL159" i="1"/>
  <c r="AD160" i="1"/>
  <c r="AF160" i="1"/>
  <c r="AG160" i="1"/>
  <c r="AI160" i="1"/>
  <c r="AJ160" i="1"/>
  <c r="AK160" i="1"/>
  <c r="AL160" i="1"/>
  <c r="AD161" i="1"/>
  <c r="AF161" i="1"/>
  <c r="AG161" i="1"/>
  <c r="AI161" i="1"/>
  <c r="AJ161" i="1"/>
  <c r="AK161" i="1"/>
  <c r="AL161" i="1"/>
  <c r="AD162" i="1"/>
  <c r="AF162" i="1"/>
  <c r="AG162" i="1"/>
  <c r="AI162" i="1"/>
  <c r="AJ162" i="1"/>
  <c r="AK162" i="1"/>
  <c r="AL162" i="1"/>
  <c r="AD163" i="1"/>
  <c r="AF163" i="1"/>
  <c r="AG163" i="1"/>
  <c r="AI163" i="1"/>
  <c r="AJ163" i="1"/>
  <c r="AK163" i="1"/>
  <c r="AL163" i="1"/>
  <c r="AD164" i="1"/>
  <c r="AF164" i="1"/>
  <c r="AG164" i="1"/>
  <c r="AI164" i="1"/>
  <c r="AJ164" i="1"/>
  <c r="AK164" i="1"/>
  <c r="AL164" i="1"/>
  <c r="AD165" i="1"/>
  <c r="AF165" i="1"/>
  <c r="AG165" i="1"/>
  <c r="AI165" i="1"/>
  <c r="AJ165" i="1"/>
  <c r="AK165" i="1"/>
  <c r="AL165" i="1"/>
  <c r="AD166" i="1"/>
  <c r="AF166" i="1"/>
  <c r="AG166" i="1"/>
  <c r="AI166" i="1"/>
  <c r="AJ166" i="1"/>
  <c r="AK166" i="1"/>
  <c r="AL166" i="1"/>
  <c r="AD167" i="1"/>
  <c r="AF167" i="1"/>
  <c r="AG167" i="1"/>
  <c r="AI167" i="1"/>
  <c r="AJ167" i="1"/>
  <c r="AK167" i="1"/>
  <c r="AL167" i="1"/>
  <c r="AD168" i="1"/>
  <c r="AF168" i="1"/>
  <c r="AG168" i="1"/>
  <c r="AI168" i="1"/>
  <c r="AJ168" i="1"/>
  <c r="AK168" i="1"/>
  <c r="AL168" i="1"/>
  <c r="AD169" i="1"/>
  <c r="AF169" i="1"/>
  <c r="AG169" i="1"/>
  <c r="AI169" i="1"/>
  <c r="AJ169" i="1"/>
  <c r="AK169" i="1"/>
  <c r="AL169" i="1"/>
  <c r="AD170" i="1"/>
  <c r="AF170" i="1"/>
  <c r="AG170" i="1"/>
  <c r="AI170" i="1"/>
  <c r="AJ170" i="1"/>
  <c r="AK170" i="1"/>
  <c r="AL170" i="1"/>
  <c r="AD171" i="1"/>
  <c r="AF171" i="1"/>
  <c r="AG171" i="1"/>
  <c r="AI171" i="1"/>
  <c r="AJ171" i="1"/>
  <c r="AK171" i="1"/>
  <c r="AL171" i="1"/>
  <c r="AD172" i="1"/>
  <c r="AF172" i="1"/>
  <c r="AG172" i="1"/>
  <c r="AI172" i="1"/>
  <c r="AJ172" i="1"/>
  <c r="AK172" i="1"/>
  <c r="AL172" i="1"/>
  <c r="AD173" i="1"/>
  <c r="AF173" i="1"/>
  <c r="AG173" i="1"/>
  <c r="AI173" i="1"/>
  <c r="AJ173" i="1"/>
  <c r="AK173" i="1"/>
  <c r="AL173" i="1"/>
  <c r="AD174" i="1"/>
  <c r="AF174" i="1"/>
  <c r="AG174" i="1"/>
  <c r="AI174" i="1"/>
  <c r="AJ174" i="1"/>
  <c r="AK174" i="1"/>
  <c r="AL174" i="1"/>
  <c r="AD175" i="1"/>
  <c r="AF175" i="1"/>
  <c r="AG175" i="1"/>
  <c r="AI175" i="1"/>
  <c r="AJ175" i="1"/>
  <c r="AK175" i="1"/>
  <c r="AL175" i="1"/>
  <c r="AD176" i="1"/>
  <c r="AF176" i="1"/>
  <c r="AG176" i="1"/>
  <c r="AI176" i="1"/>
  <c r="AJ176" i="1"/>
  <c r="AK176" i="1"/>
  <c r="AL176" i="1"/>
  <c r="AD177" i="1"/>
  <c r="AF177" i="1"/>
  <c r="AG177" i="1"/>
  <c r="AI177" i="1"/>
  <c r="AJ177" i="1"/>
  <c r="AK177" i="1"/>
  <c r="AL177" i="1"/>
  <c r="AD178" i="1"/>
  <c r="AF178" i="1"/>
  <c r="AG178" i="1"/>
  <c r="AI178" i="1"/>
  <c r="AJ178" i="1"/>
  <c r="AK178" i="1"/>
  <c r="AL178" i="1"/>
  <c r="AD179" i="1"/>
  <c r="AF179" i="1"/>
  <c r="AG179" i="1"/>
  <c r="AI179" i="1"/>
  <c r="AJ179" i="1"/>
  <c r="AK179" i="1"/>
  <c r="AL179" i="1"/>
  <c r="AD180" i="1"/>
  <c r="AF180" i="1"/>
  <c r="AG180" i="1"/>
  <c r="AI180" i="1"/>
  <c r="AJ180" i="1"/>
  <c r="AK180" i="1"/>
  <c r="AL180" i="1"/>
  <c r="AD181" i="1"/>
  <c r="AF181" i="1"/>
  <c r="AG181" i="1"/>
  <c r="AI181" i="1"/>
  <c r="AJ181" i="1"/>
  <c r="AK181" i="1"/>
  <c r="AL181" i="1"/>
  <c r="AD182" i="1"/>
  <c r="AF182" i="1"/>
  <c r="AG182" i="1"/>
  <c r="AI182" i="1"/>
  <c r="AJ182" i="1"/>
  <c r="AK182" i="1"/>
  <c r="AL182" i="1"/>
  <c r="AD183" i="1"/>
  <c r="AF183" i="1"/>
  <c r="AG183" i="1"/>
  <c r="AI183" i="1"/>
  <c r="AJ183" i="1"/>
  <c r="AK183" i="1"/>
  <c r="AL183" i="1"/>
  <c r="AD184" i="1"/>
  <c r="AF184" i="1"/>
  <c r="AG184" i="1"/>
  <c r="AI184" i="1"/>
  <c r="AJ184" i="1"/>
  <c r="AK184" i="1"/>
  <c r="AL184" i="1"/>
  <c r="AD185" i="1"/>
  <c r="AF185" i="1"/>
  <c r="AG185" i="1"/>
  <c r="AI185" i="1"/>
  <c r="AJ185" i="1"/>
  <c r="AK185" i="1"/>
  <c r="AL185" i="1"/>
  <c r="AD186" i="1"/>
  <c r="AF186" i="1"/>
  <c r="AG186" i="1"/>
  <c r="AI186" i="1"/>
  <c r="AJ186" i="1"/>
  <c r="AK186" i="1"/>
  <c r="AL186" i="1"/>
  <c r="AD187" i="1"/>
  <c r="AF187" i="1"/>
  <c r="AG187" i="1"/>
  <c r="AI187" i="1"/>
  <c r="AJ187" i="1"/>
  <c r="AK187" i="1"/>
  <c r="AL187" i="1"/>
  <c r="AD188" i="1"/>
  <c r="AF188" i="1"/>
  <c r="AG188" i="1"/>
  <c r="AI188" i="1"/>
  <c r="AJ188" i="1"/>
  <c r="AK188" i="1"/>
  <c r="AL188" i="1"/>
  <c r="AD189" i="1"/>
  <c r="AF189" i="1"/>
  <c r="AG189" i="1"/>
  <c r="AI189" i="1"/>
  <c r="AJ189" i="1"/>
  <c r="AK189" i="1"/>
  <c r="AL189" i="1"/>
  <c r="AD190" i="1"/>
  <c r="AF190" i="1"/>
  <c r="AG190" i="1"/>
  <c r="AI190" i="1"/>
  <c r="AJ190" i="1"/>
  <c r="AK190" i="1"/>
  <c r="AL190" i="1"/>
  <c r="AD191" i="1"/>
  <c r="AF191" i="1"/>
  <c r="AG191" i="1"/>
  <c r="AI191" i="1"/>
  <c r="AJ191" i="1"/>
  <c r="AK191" i="1"/>
  <c r="AL191" i="1"/>
  <c r="AD192" i="1"/>
  <c r="AF192" i="1"/>
  <c r="AG192" i="1"/>
  <c r="AI192" i="1"/>
  <c r="AJ192" i="1"/>
  <c r="AK192" i="1"/>
  <c r="AL192" i="1"/>
  <c r="AD193" i="1"/>
  <c r="AF193" i="1"/>
  <c r="AG193" i="1"/>
  <c r="AI193" i="1"/>
  <c r="AJ193" i="1"/>
  <c r="AK193" i="1"/>
  <c r="AL193" i="1"/>
  <c r="AD194" i="1"/>
  <c r="AF194" i="1"/>
  <c r="AG194" i="1"/>
  <c r="AI194" i="1"/>
  <c r="AJ194" i="1"/>
  <c r="AK194" i="1"/>
  <c r="AL194" i="1"/>
  <c r="AD195" i="1"/>
  <c r="AF195" i="1"/>
  <c r="AG195" i="1"/>
  <c r="AI195" i="1"/>
  <c r="AJ195" i="1"/>
  <c r="AK195" i="1"/>
  <c r="AL195" i="1"/>
  <c r="AD196" i="1"/>
  <c r="AF196" i="1"/>
  <c r="AG196" i="1"/>
  <c r="AI196" i="1"/>
  <c r="AJ196" i="1"/>
  <c r="AK196" i="1"/>
  <c r="AL196" i="1"/>
  <c r="AD197" i="1"/>
  <c r="AF197" i="1"/>
  <c r="AG197" i="1"/>
  <c r="AI197" i="1"/>
  <c r="AJ197" i="1"/>
  <c r="AK197" i="1"/>
  <c r="AL197" i="1"/>
  <c r="AD198" i="1"/>
  <c r="AF198" i="1"/>
  <c r="AG198" i="1"/>
  <c r="AI198" i="1"/>
  <c r="AJ198" i="1"/>
  <c r="AK198" i="1"/>
  <c r="AL198" i="1"/>
  <c r="AD199" i="1"/>
  <c r="AF199" i="1"/>
  <c r="AG199" i="1"/>
  <c r="AI199" i="1"/>
  <c r="AJ199" i="1"/>
  <c r="AK199" i="1"/>
  <c r="AL199" i="1"/>
  <c r="AD200" i="1"/>
  <c r="AF200" i="1"/>
  <c r="AG200" i="1"/>
  <c r="AI200" i="1"/>
  <c r="AJ200" i="1"/>
  <c r="AK200" i="1"/>
  <c r="AL200" i="1"/>
  <c r="AD201" i="1"/>
  <c r="AF201" i="1"/>
  <c r="AG201" i="1"/>
  <c r="AI201" i="1"/>
  <c r="AJ201" i="1"/>
  <c r="AK201" i="1"/>
  <c r="AL201" i="1"/>
  <c r="AD202" i="1"/>
  <c r="AF202" i="1"/>
  <c r="AG202" i="1"/>
  <c r="AI202" i="1"/>
  <c r="AJ202" i="1"/>
  <c r="AK202" i="1"/>
  <c r="AL202" i="1"/>
  <c r="AD203" i="1"/>
  <c r="AF203" i="1"/>
  <c r="AG203" i="1"/>
  <c r="AI203" i="1"/>
  <c r="AJ203" i="1"/>
  <c r="AK203" i="1"/>
  <c r="AL203" i="1"/>
  <c r="AD204" i="1"/>
  <c r="AF204" i="1"/>
  <c r="AG204" i="1"/>
  <c r="AI204" i="1"/>
  <c r="AJ204" i="1"/>
  <c r="AK204" i="1"/>
  <c r="AL204" i="1"/>
  <c r="AD205" i="1"/>
  <c r="AF205" i="1"/>
  <c r="AG205" i="1"/>
  <c r="AI205" i="1"/>
  <c r="AJ205" i="1"/>
  <c r="AK205" i="1"/>
  <c r="AL205" i="1"/>
  <c r="AD206" i="1"/>
  <c r="AF206" i="1"/>
  <c r="AG206" i="1"/>
  <c r="AI206" i="1"/>
  <c r="AJ206" i="1"/>
  <c r="AK206" i="1"/>
  <c r="AL206" i="1"/>
  <c r="AD207" i="1"/>
  <c r="AF207" i="1"/>
  <c r="AG207" i="1"/>
  <c r="AI207" i="1"/>
  <c r="AJ207" i="1"/>
  <c r="AK207" i="1"/>
  <c r="AL207" i="1"/>
  <c r="AD208" i="1"/>
  <c r="AF208" i="1"/>
  <c r="AG208" i="1"/>
  <c r="AI208" i="1"/>
  <c r="AJ208" i="1"/>
  <c r="AK208" i="1"/>
  <c r="AL208" i="1"/>
  <c r="AD209" i="1"/>
  <c r="AF209" i="1"/>
  <c r="AG209" i="1"/>
  <c r="AI209" i="1"/>
  <c r="AJ209" i="1"/>
  <c r="AK209" i="1"/>
  <c r="AL209" i="1"/>
  <c r="AD210" i="1"/>
  <c r="AF210" i="1"/>
  <c r="AG210" i="1"/>
  <c r="AI210" i="1"/>
  <c r="AJ210" i="1"/>
  <c r="AK210" i="1"/>
  <c r="AL210" i="1"/>
  <c r="AD211" i="1"/>
  <c r="AF211" i="1"/>
  <c r="AG211" i="1"/>
  <c r="AI211" i="1"/>
  <c r="AJ211" i="1"/>
  <c r="AK211" i="1"/>
  <c r="AL211" i="1"/>
  <c r="AD212" i="1"/>
  <c r="AF212" i="1"/>
  <c r="AG212" i="1"/>
  <c r="AI212" i="1"/>
  <c r="AJ212" i="1"/>
  <c r="AK212" i="1"/>
  <c r="AL212" i="1"/>
  <c r="AD213" i="1"/>
  <c r="AF213" i="1"/>
  <c r="AG213" i="1"/>
  <c r="AI213" i="1"/>
  <c r="AJ213" i="1"/>
  <c r="AK213" i="1"/>
  <c r="AL213" i="1"/>
  <c r="AD214" i="1"/>
  <c r="AF214" i="1"/>
  <c r="AG214" i="1"/>
  <c r="AI214" i="1"/>
  <c r="AJ214" i="1"/>
  <c r="AK214" i="1"/>
  <c r="AL214" i="1"/>
  <c r="AD215" i="1"/>
  <c r="AF215" i="1"/>
  <c r="AG215" i="1"/>
  <c r="AI215" i="1"/>
  <c r="AJ215" i="1"/>
  <c r="AK215" i="1"/>
  <c r="AL215" i="1"/>
  <c r="AD216" i="1"/>
  <c r="AF216" i="1"/>
  <c r="AG216" i="1"/>
  <c r="AI216" i="1"/>
  <c r="AJ216" i="1"/>
  <c r="AK216" i="1"/>
  <c r="AL216" i="1"/>
  <c r="AD217" i="1"/>
  <c r="AF217" i="1"/>
  <c r="AG217" i="1"/>
  <c r="AI217" i="1"/>
  <c r="AJ217" i="1"/>
  <c r="AK217" i="1"/>
  <c r="AL217" i="1"/>
  <c r="AD218" i="1"/>
  <c r="AF218" i="1"/>
  <c r="AG218" i="1"/>
  <c r="AI218" i="1"/>
  <c r="AJ218" i="1"/>
  <c r="AK218" i="1"/>
  <c r="AL218" i="1"/>
  <c r="AD219" i="1"/>
  <c r="AF219" i="1"/>
  <c r="AG219" i="1"/>
  <c r="AI219" i="1"/>
  <c r="AJ219" i="1"/>
  <c r="AK219" i="1"/>
  <c r="AL219" i="1"/>
  <c r="AD220" i="1"/>
  <c r="AF220" i="1"/>
  <c r="AG220" i="1"/>
  <c r="AI220" i="1"/>
  <c r="AJ220" i="1"/>
  <c r="AK220" i="1"/>
  <c r="AL220" i="1"/>
  <c r="AD221" i="1"/>
  <c r="AF221" i="1"/>
  <c r="AG221" i="1"/>
  <c r="AI221" i="1"/>
  <c r="AJ221" i="1"/>
  <c r="AK221" i="1"/>
  <c r="AL221" i="1"/>
  <c r="AD222" i="1"/>
  <c r="AF222" i="1"/>
  <c r="AG222" i="1"/>
  <c r="AI222" i="1"/>
  <c r="AJ222" i="1"/>
  <c r="AK222" i="1"/>
  <c r="AL222" i="1"/>
  <c r="AD223" i="1"/>
  <c r="AF223" i="1"/>
  <c r="AG223" i="1"/>
  <c r="AI223" i="1"/>
  <c r="AJ223" i="1"/>
  <c r="AK223" i="1"/>
  <c r="AL223" i="1"/>
  <c r="AD224" i="1"/>
  <c r="AF224" i="1"/>
  <c r="AG224" i="1"/>
  <c r="AI224" i="1"/>
  <c r="AJ224" i="1"/>
  <c r="AK224" i="1"/>
  <c r="AL224" i="1"/>
  <c r="AD225" i="1"/>
  <c r="AF225" i="1"/>
  <c r="AG225" i="1"/>
  <c r="AI225" i="1"/>
  <c r="AJ225" i="1"/>
  <c r="AK225" i="1"/>
  <c r="AL225" i="1"/>
  <c r="AD226" i="1"/>
  <c r="AF226" i="1"/>
  <c r="AG226" i="1"/>
  <c r="AI226" i="1"/>
  <c r="AJ226" i="1"/>
  <c r="AK226" i="1"/>
  <c r="AL226" i="1"/>
  <c r="AD227" i="1"/>
  <c r="AF227" i="1"/>
  <c r="AG227" i="1"/>
  <c r="AI227" i="1"/>
  <c r="AJ227" i="1"/>
  <c r="AK227" i="1"/>
  <c r="AL227" i="1"/>
  <c r="AD228" i="1"/>
  <c r="AF228" i="1"/>
  <c r="AG228" i="1"/>
  <c r="AI228" i="1"/>
  <c r="AJ228" i="1"/>
  <c r="AK228" i="1"/>
  <c r="AL228" i="1"/>
  <c r="AD229" i="1"/>
  <c r="AF229" i="1"/>
  <c r="AG229" i="1"/>
  <c r="AI229" i="1"/>
  <c r="AJ229" i="1"/>
  <c r="AK229" i="1"/>
  <c r="AL229" i="1"/>
  <c r="AD230" i="1"/>
  <c r="AF230" i="1"/>
  <c r="AG230" i="1"/>
  <c r="AI230" i="1"/>
  <c r="AJ230" i="1"/>
  <c r="AK230" i="1"/>
  <c r="AL230" i="1"/>
  <c r="AD231" i="1"/>
  <c r="AF231" i="1"/>
  <c r="AG231" i="1"/>
  <c r="AI231" i="1"/>
  <c r="AJ231" i="1"/>
  <c r="AK231" i="1"/>
  <c r="AL231" i="1"/>
  <c r="AD232" i="1"/>
  <c r="AF232" i="1"/>
  <c r="AG232" i="1"/>
  <c r="AI232" i="1"/>
  <c r="AJ232" i="1"/>
  <c r="AK232" i="1"/>
  <c r="AL232" i="1"/>
  <c r="AD233" i="1"/>
  <c r="AF233" i="1"/>
  <c r="AG233" i="1"/>
  <c r="AI233" i="1"/>
  <c r="AJ233" i="1"/>
  <c r="AK233" i="1"/>
  <c r="AL233" i="1"/>
  <c r="AD234" i="1"/>
  <c r="AF234" i="1"/>
  <c r="AG234" i="1"/>
  <c r="AI234" i="1"/>
  <c r="AJ234" i="1"/>
  <c r="AK234" i="1"/>
  <c r="AL234" i="1"/>
  <c r="AD235" i="1"/>
  <c r="AF235" i="1"/>
  <c r="AG235" i="1"/>
  <c r="AI235" i="1"/>
  <c r="AJ235" i="1"/>
  <c r="AK235" i="1"/>
  <c r="AL235" i="1"/>
  <c r="AD236" i="1"/>
  <c r="AF236" i="1"/>
  <c r="AG236" i="1"/>
  <c r="AI236" i="1"/>
  <c r="AJ236" i="1"/>
  <c r="AK236" i="1"/>
  <c r="AL236" i="1"/>
  <c r="AD237" i="1"/>
  <c r="AF237" i="1"/>
  <c r="AG237" i="1"/>
  <c r="AI237" i="1"/>
  <c r="AJ237" i="1"/>
  <c r="AK237" i="1"/>
  <c r="AL237" i="1"/>
  <c r="AD238" i="1"/>
  <c r="AF238" i="1"/>
  <c r="AG238" i="1"/>
  <c r="AI238" i="1"/>
  <c r="AJ238" i="1"/>
  <c r="AK238" i="1"/>
  <c r="AL238" i="1"/>
  <c r="AD239" i="1"/>
  <c r="AF239" i="1"/>
  <c r="AG239" i="1"/>
  <c r="AI239" i="1"/>
  <c r="AJ239" i="1"/>
  <c r="AK239" i="1"/>
  <c r="AL239" i="1"/>
  <c r="AD240" i="1"/>
  <c r="AF240" i="1"/>
  <c r="AG240" i="1"/>
  <c r="AI240" i="1"/>
  <c r="AJ240" i="1"/>
  <c r="AK240" i="1"/>
  <c r="AL240" i="1"/>
  <c r="AD241" i="1"/>
  <c r="AF241" i="1"/>
  <c r="AG241" i="1"/>
  <c r="AI241" i="1"/>
  <c r="AJ241" i="1"/>
  <c r="AK241" i="1"/>
  <c r="AL241" i="1"/>
  <c r="AD242" i="1"/>
  <c r="AF242" i="1"/>
  <c r="AG242" i="1"/>
  <c r="AI242" i="1"/>
  <c r="AJ242" i="1"/>
  <c r="AK242" i="1"/>
  <c r="AL242" i="1"/>
  <c r="AD243" i="1"/>
  <c r="AF243" i="1"/>
  <c r="AG243" i="1"/>
  <c r="AI243" i="1"/>
  <c r="AJ243" i="1"/>
  <c r="AK243" i="1"/>
  <c r="AL243" i="1"/>
  <c r="AD244" i="1"/>
  <c r="AF244" i="1"/>
  <c r="AG244" i="1"/>
  <c r="AI244" i="1"/>
  <c r="AJ244" i="1"/>
  <c r="AK244" i="1"/>
  <c r="AL244" i="1"/>
  <c r="AD245" i="1"/>
  <c r="AF245" i="1"/>
  <c r="AG245" i="1"/>
  <c r="AI245" i="1"/>
  <c r="AJ245" i="1"/>
  <c r="AK245" i="1"/>
  <c r="AL245" i="1"/>
  <c r="AD246" i="1"/>
  <c r="AF246" i="1"/>
  <c r="AG246" i="1"/>
  <c r="AI246" i="1"/>
  <c r="AJ246" i="1"/>
  <c r="AK246" i="1"/>
  <c r="AL246" i="1"/>
  <c r="AD247" i="1"/>
  <c r="AF247" i="1"/>
  <c r="AG247" i="1"/>
  <c r="AI247" i="1"/>
  <c r="AJ247" i="1"/>
  <c r="AK247" i="1"/>
  <c r="AL247" i="1"/>
  <c r="AD248" i="1"/>
  <c r="AF248" i="1"/>
  <c r="AG248" i="1"/>
  <c r="AI248" i="1"/>
  <c r="AJ248" i="1"/>
  <c r="AK248" i="1"/>
  <c r="AL248" i="1"/>
  <c r="AD249" i="1"/>
  <c r="AF249" i="1"/>
  <c r="AG249" i="1"/>
  <c r="AI249" i="1"/>
  <c r="AJ249" i="1"/>
  <c r="AK249" i="1"/>
  <c r="AL249" i="1"/>
  <c r="AD250" i="1"/>
  <c r="AF250" i="1"/>
  <c r="AG250" i="1"/>
  <c r="AI250" i="1"/>
  <c r="AJ250" i="1"/>
  <c r="AK250" i="1"/>
  <c r="AL250" i="1"/>
  <c r="AD251" i="1"/>
  <c r="AF251" i="1"/>
  <c r="AG251" i="1"/>
  <c r="AI251" i="1"/>
  <c r="AJ251" i="1"/>
  <c r="AK251" i="1"/>
  <c r="AL251" i="1"/>
  <c r="AD252" i="1"/>
  <c r="AF252" i="1"/>
  <c r="AG252" i="1"/>
  <c r="AI252" i="1"/>
  <c r="AJ252" i="1"/>
  <c r="AK252" i="1"/>
  <c r="AL252" i="1"/>
  <c r="AD253" i="1"/>
  <c r="AF253" i="1"/>
  <c r="AG253" i="1"/>
  <c r="AI253" i="1"/>
  <c r="AJ253" i="1"/>
  <c r="AK253" i="1"/>
  <c r="AL253" i="1"/>
  <c r="AD254" i="1"/>
  <c r="AF254" i="1"/>
  <c r="AG254" i="1"/>
  <c r="AI254" i="1"/>
  <c r="AJ254" i="1"/>
  <c r="AK254" i="1"/>
  <c r="AL254" i="1"/>
  <c r="AD255" i="1"/>
  <c r="AF255" i="1"/>
  <c r="AG255" i="1"/>
  <c r="AI255" i="1"/>
  <c r="AJ255" i="1"/>
  <c r="AK255" i="1"/>
  <c r="AL255" i="1"/>
  <c r="AD256" i="1"/>
  <c r="AF256" i="1"/>
  <c r="AG256" i="1"/>
  <c r="AI256" i="1"/>
  <c r="AJ256" i="1"/>
  <c r="AK256" i="1"/>
  <c r="AL256" i="1"/>
  <c r="AD257" i="1"/>
  <c r="AF257" i="1"/>
  <c r="AG257" i="1"/>
  <c r="AI257" i="1"/>
  <c r="AJ257" i="1"/>
  <c r="AK257" i="1"/>
  <c r="AL257" i="1"/>
  <c r="AD258" i="1"/>
  <c r="AF258" i="1"/>
  <c r="AG258" i="1"/>
  <c r="AI258" i="1"/>
  <c r="AJ258" i="1"/>
  <c r="AK258" i="1"/>
  <c r="AL258" i="1"/>
  <c r="AD259" i="1"/>
  <c r="AF259" i="1"/>
  <c r="AG259" i="1"/>
  <c r="AI259" i="1"/>
  <c r="AJ259" i="1"/>
  <c r="AK259" i="1"/>
  <c r="AL259" i="1"/>
  <c r="AD260" i="1"/>
  <c r="AF260" i="1"/>
  <c r="AG260" i="1"/>
  <c r="AI260" i="1"/>
  <c r="AJ260" i="1"/>
  <c r="AK260" i="1"/>
  <c r="AL260" i="1"/>
  <c r="AD261" i="1"/>
  <c r="AF261" i="1"/>
  <c r="AG261" i="1"/>
  <c r="AI261" i="1"/>
  <c r="AJ261" i="1"/>
  <c r="AK261" i="1"/>
  <c r="AL261" i="1"/>
  <c r="AD262" i="1"/>
  <c r="AF262" i="1"/>
  <c r="AG262" i="1"/>
  <c r="AI262" i="1"/>
  <c r="AJ262" i="1"/>
  <c r="AK262" i="1"/>
  <c r="AL262" i="1"/>
  <c r="AD263" i="1"/>
  <c r="AF263" i="1"/>
  <c r="AG263" i="1"/>
  <c r="AI263" i="1"/>
  <c r="AJ263" i="1"/>
  <c r="AK263" i="1"/>
  <c r="AL263" i="1"/>
  <c r="AD264" i="1"/>
  <c r="AF264" i="1"/>
  <c r="AG264" i="1"/>
  <c r="AI264" i="1"/>
  <c r="AJ264" i="1"/>
  <c r="AK264" i="1"/>
  <c r="AL264" i="1"/>
  <c r="AD265" i="1"/>
  <c r="AF265" i="1"/>
  <c r="AG265" i="1"/>
  <c r="AI265" i="1"/>
  <c r="AJ265" i="1"/>
  <c r="AK265" i="1"/>
  <c r="AL265" i="1"/>
  <c r="AD266" i="1"/>
  <c r="AF266" i="1"/>
  <c r="AG266" i="1"/>
  <c r="AI266" i="1"/>
  <c r="AJ266" i="1"/>
  <c r="AK266" i="1"/>
  <c r="AL266" i="1"/>
  <c r="AD267" i="1"/>
  <c r="AF267" i="1"/>
  <c r="AG267" i="1"/>
  <c r="AI267" i="1"/>
  <c r="AJ267" i="1"/>
  <c r="AK267" i="1"/>
  <c r="AL267" i="1"/>
  <c r="AD268" i="1"/>
  <c r="AF268" i="1"/>
  <c r="AG268" i="1"/>
  <c r="AI268" i="1"/>
  <c r="AJ268" i="1"/>
  <c r="AK268" i="1"/>
  <c r="AL268" i="1"/>
  <c r="AD269" i="1"/>
  <c r="AF269" i="1"/>
  <c r="AG269" i="1"/>
  <c r="AI269" i="1"/>
  <c r="AJ269" i="1"/>
  <c r="AK269" i="1"/>
  <c r="AL269" i="1"/>
  <c r="AD270" i="1"/>
  <c r="AF270" i="1"/>
  <c r="AG270" i="1"/>
  <c r="AI270" i="1"/>
  <c r="AJ270" i="1"/>
  <c r="AK270" i="1"/>
  <c r="AL270" i="1"/>
  <c r="AD271" i="1"/>
  <c r="AF271" i="1"/>
  <c r="AG271" i="1"/>
  <c r="AI271" i="1"/>
  <c r="AJ271" i="1"/>
  <c r="AK271" i="1"/>
  <c r="AL271" i="1"/>
  <c r="AD272" i="1"/>
  <c r="AF272" i="1"/>
  <c r="AG272" i="1"/>
  <c r="AI272" i="1"/>
  <c r="AJ272" i="1"/>
  <c r="AK272" i="1"/>
  <c r="AL272" i="1"/>
  <c r="AD273" i="1"/>
  <c r="AF273" i="1"/>
  <c r="AG273" i="1"/>
  <c r="AI273" i="1"/>
  <c r="AJ273" i="1"/>
  <c r="AK273" i="1"/>
  <c r="AL273" i="1"/>
  <c r="AD274" i="1"/>
  <c r="AF274" i="1"/>
  <c r="AG274" i="1"/>
  <c r="AI274" i="1"/>
  <c r="AJ274" i="1"/>
  <c r="AK274" i="1"/>
  <c r="AL274" i="1"/>
  <c r="AD275" i="1"/>
  <c r="AF275" i="1"/>
  <c r="AG275" i="1"/>
  <c r="AI275" i="1"/>
  <c r="AJ275" i="1"/>
  <c r="AK275" i="1"/>
  <c r="AL275" i="1"/>
  <c r="AD276" i="1"/>
  <c r="AF276" i="1"/>
  <c r="AG276" i="1"/>
  <c r="AI276" i="1"/>
  <c r="AJ276" i="1"/>
  <c r="AK276" i="1"/>
  <c r="AL276" i="1"/>
  <c r="AD277" i="1"/>
  <c r="AF277" i="1"/>
  <c r="AG277" i="1"/>
  <c r="AI277" i="1"/>
  <c r="AJ277" i="1"/>
  <c r="AK277" i="1"/>
  <c r="AL277" i="1"/>
  <c r="AD278" i="1"/>
  <c r="AF278" i="1"/>
  <c r="AG278" i="1"/>
  <c r="AI278" i="1"/>
  <c r="AJ278" i="1"/>
  <c r="AK278" i="1"/>
  <c r="AL278" i="1"/>
  <c r="AD279" i="1"/>
  <c r="AF279" i="1"/>
  <c r="AG279" i="1"/>
  <c r="AI279" i="1"/>
  <c r="AJ279" i="1"/>
  <c r="AK279" i="1"/>
  <c r="AL279" i="1"/>
  <c r="AD280" i="1"/>
  <c r="AF280" i="1"/>
  <c r="AG280" i="1"/>
  <c r="AI280" i="1"/>
  <c r="AJ280" i="1"/>
  <c r="AK280" i="1"/>
  <c r="AL280" i="1"/>
  <c r="AD281" i="1"/>
  <c r="AF281" i="1"/>
  <c r="AG281" i="1"/>
  <c r="AI281" i="1"/>
  <c r="AJ281" i="1"/>
  <c r="AK281" i="1"/>
  <c r="AL281" i="1"/>
  <c r="AD282" i="1"/>
  <c r="AF282" i="1"/>
  <c r="AG282" i="1"/>
  <c r="AI282" i="1"/>
  <c r="AJ282" i="1"/>
  <c r="AK282" i="1"/>
  <c r="AL282" i="1"/>
  <c r="AD283" i="1"/>
  <c r="AF283" i="1"/>
  <c r="AG283" i="1"/>
  <c r="AI283" i="1"/>
  <c r="AJ283" i="1"/>
  <c r="AK283" i="1"/>
  <c r="AL283" i="1"/>
  <c r="AD284" i="1"/>
  <c r="AF284" i="1"/>
  <c r="AG284" i="1"/>
  <c r="AI284" i="1"/>
  <c r="AJ284" i="1"/>
  <c r="AK284" i="1"/>
  <c r="AL284" i="1"/>
  <c r="AD285" i="1"/>
  <c r="AF285" i="1"/>
  <c r="AG285" i="1"/>
  <c r="AI285" i="1"/>
  <c r="AJ285" i="1"/>
  <c r="AK285" i="1"/>
  <c r="AL285" i="1"/>
  <c r="AD286" i="1"/>
  <c r="AF286" i="1"/>
  <c r="AG286" i="1"/>
  <c r="AI286" i="1"/>
  <c r="AJ286" i="1"/>
  <c r="AK286" i="1"/>
  <c r="AL286" i="1"/>
  <c r="AD287" i="1"/>
  <c r="AF287" i="1"/>
  <c r="AG287" i="1"/>
  <c r="AI287" i="1"/>
  <c r="AJ287" i="1"/>
  <c r="AK287" i="1"/>
  <c r="AL287" i="1"/>
  <c r="AD288" i="1"/>
  <c r="AF288" i="1"/>
  <c r="AG288" i="1"/>
  <c r="AI288" i="1"/>
  <c r="AJ288" i="1"/>
  <c r="AK288" i="1"/>
  <c r="AL288" i="1"/>
  <c r="AD289" i="1"/>
  <c r="AF289" i="1"/>
  <c r="AG289" i="1"/>
  <c r="AI289" i="1"/>
  <c r="AJ289" i="1"/>
  <c r="AK289" i="1"/>
  <c r="AL289" i="1"/>
  <c r="AD290" i="1"/>
  <c r="AF290" i="1"/>
  <c r="AG290" i="1"/>
  <c r="AI290" i="1"/>
  <c r="AJ290" i="1"/>
  <c r="AK290" i="1"/>
  <c r="AL290" i="1"/>
  <c r="AD291" i="1"/>
  <c r="AF291" i="1"/>
  <c r="AG291" i="1"/>
  <c r="AI291" i="1"/>
  <c r="AJ291" i="1"/>
  <c r="AK291" i="1"/>
  <c r="AL291" i="1"/>
  <c r="AD292" i="1"/>
  <c r="AF292" i="1"/>
  <c r="AG292" i="1"/>
  <c r="AI292" i="1"/>
  <c r="AJ292" i="1"/>
  <c r="AK292" i="1"/>
  <c r="AL292" i="1"/>
  <c r="AD293" i="1"/>
  <c r="AF293" i="1"/>
  <c r="AG293" i="1"/>
  <c r="AI293" i="1"/>
  <c r="AJ293" i="1"/>
  <c r="AK293" i="1"/>
  <c r="AL293" i="1"/>
  <c r="AD294" i="1"/>
  <c r="AF294" i="1"/>
  <c r="AG294" i="1"/>
  <c r="AI294" i="1"/>
  <c r="AJ294" i="1"/>
  <c r="AK294" i="1"/>
  <c r="AL294" i="1"/>
  <c r="AD295" i="1"/>
  <c r="AF295" i="1"/>
  <c r="AG295" i="1"/>
  <c r="AI295" i="1"/>
  <c r="AJ295" i="1"/>
  <c r="AK295" i="1"/>
  <c r="AL295" i="1"/>
  <c r="AD296" i="1"/>
  <c r="AF296" i="1"/>
  <c r="AG296" i="1"/>
  <c r="AI296" i="1"/>
  <c r="AJ296" i="1"/>
  <c r="AK296" i="1"/>
  <c r="AL296" i="1"/>
  <c r="AD297" i="1"/>
  <c r="AF297" i="1"/>
  <c r="AG297" i="1"/>
  <c r="AI297" i="1"/>
  <c r="AJ297" i="1"/>
  <c r="AK297" i="1"/>
  <c r="AL297" i="1"/>
  <c r="AD298" i="1"/>
  <c r="AF298" i="1"/>
  <c r="AG298" i="1"/>
  <c r="AI298" i="1"/>
  <c r="AJ298" i="1"/>
  <c r="AK298" i="1"/>
  <c r="AL298" i="1"/>
  <c r="AD299" i="1"/>
  <c r="AF299" i="1"/>
  <c r="AG299" i="1"/>
  <c r="AI299" i="1"/>
  <c r="AJ299" i="1"/>
  <c r="AK299" i="1"/>
  <c r="AL299" i="1"/>
  <c r="AD300" i="1"/>
  <c r="AF300" i="1"/>
  <c r="AG300" i="1"/>
  <c r="AI300" i="1"/>
  <c r="AJ300" i="1"/>
  <c r="AK300" i="1"/>
  <c r="AL300" i="1"/>
  <c r="AD301" i="1"/>
  <c r="AF301" i="1"/>
  <c r="AG301" i="1"/>
  <c r="AI301" i="1"/>
  <c r="AJ301" i="1"/>
  <c r="AK301" i="1"/>
  <c r="AL301" i="1"/>
  <c r="AD302" i="1"/>
  <c r="AF302" i="1"/>
  <c r="AG302" i="1"/>
  <c r="AI302" i="1"/>
  <c r="AJ302" i="1"/>
  <c r="AK302" i="1"/>
  <c r="AL302" i="1"/>
  <c r="AD303" i="1"/>
  <c r="AF303" i="1"/>
  <c r="AG303" i="1"/>
  <c r="AI303" i="1"/>
  <c r="AJ303" i="1"/>
  <c r="AK303" i="1"/>
  <c r="AL303" i="1"/>
  <c r="AD304" i="1"/>
  <c r="AF304" i="1"/>
  <c r="AG304" i="1"/>
  <c r="AI304" i="1"/>
  <c r="AJ304" i="1"/>
  <c r="AK304" i="1"/>
  <c r="AL304" i="1"/>
  <c r="AD305" i="1"/>
  <c r="AF305" i="1"/>
  <c r="AG305" i="1"/>
  <c r="AI305" i="1"/>
  <c r="AJ305" i="1"/>
  <c r="AK305" i="1"/>
  <c r="AL305" i="1"/>
  <c r="AD306" i="1"/>
  <c r="AF306" i="1"/>
  <c r="AG306" i="1"/>
  <c r="AI306" i="1"/>
  <c r="AJ306" i="1"/>
  <c r="AK306" i="1"/>
  <c r="AL306" i="1"/>
  <c r="AD307" i="1"/>
  <c r="AF307" i="1"/>
  <c r="AG307" i="1"/>
  <c r="AI307" i="1"/>
  <c r="AJ307" i="1"/>
  <c r="AK307" i="1"/>
  <c r="AL307" i="1"/>
  <c r="AD308" i="1"/>
  <c r="AF308" i="1"/>
  <c r="AG308" i="1"/>
  <c r="AI308" i="1"/>
  <c r="AJ308" i="1"/>
  <c r="AK308" i="1"/>
  <c r="AL308" i="1"/>
  <c r="AD309" i="1"/>
  <c r="AF309" i="1"/>
  <c r="AG309" i="1"/>
  <c r="AI309" i="1"/>
  <c r="AJ309" i="1"/>
  <c r="AK309" i="1"/>
  <c r="AL309" i="1"/>
  <c r="AD310" i="1"/>
  <c r="AF310" i="1"/>
  <c r="AG310" i="1"/>
  <c r="AI310" i="1"/>
  <c r="AJ310" i="1"/>
  <c r="AK310" i="1"/>
  <c r="AL310" i="1"/>
  <c r="AD311" i="1"/>
  <c r="AF311" i="1"/>
  <c r="AG311" i="1"/>
  <c r="AI311" i="1"/>
  <c r="AJ311" i="1"/>
  <c r="AK311" i="1"/>
  <c r="AL311" i="1"/>
  <c r="AD312" i="1"/>
  <c r="AF312" i="1"/>
  <c r="AG312" i="1"/>
  <c r="AI312" i="1"/>
  <c r="AJ312" i="1"/>
  <c r="AK312" i="1"/>
  <c r="AL312" i="1"/>
  <c r="AD313" i="1"/>
  <c r="AF313" i="1"/>
  <c r="AG313" i="1"/>
  <c r="AI313" i="1"/>
  <c r="AJ313" i="1"/>
  <c r="AK313" i="1"/>
  <c r="AL313" i="1"/>
  <c r="AD314" i="1"/>
  <c r="AF314" i="1"/>
  <c r="AG314" i="1"/>
  <c r="AI314" i="1"/>
  <c r="AJ314" i="1"/>
  <c r="AK314" i="1"/>
  <c r="AL314" i="1"/>
  <c r="AD315" i="1"/>
  <c r="AF315" i="1"/>
  <c r="AG315" i="1"/>
  <c r="AI315" i="1"/>
  <c r="AJ315" i="1"/>
  <c r="AK315" i="1"/>
  <c r="AL315" i="1"/>
  <c r="AD316" i="1"/>
  <c r="AF316" i="1"/>
  <c r="AG316" i="1"/>
  <c r="AI316" i="1"/>
  <c r="AJ316" i="1"/>
  <c r="AK316" i="1"/>
  <c r="AL316" i="1"/>
  <c r="AD317" i="1"/>
  <c r="AF317" i="1"/>
  <c r="AG317" i="1"/>
  <c r="AI317" i="1"/>
  <c r="AJ317" i="1"/>
  <c r="AK317" i="1"/>
  <c r="AL317" i="1"/>
  <c r="AD318" i="1"/>
  <c r="AF318" i="1"/>
  <c r="AG318" i="1"/>
  <c r="AI318" i="1"/>
  <c r="AJ318" i="1"/>
  <c r="AK318" i="1"/>
  <c r="AL318" i="1"/>
  <c r="AD319" i="1"/>
  <c r="AF319" i="1"/>
  <c r="AG319" i="1"/>
  <c r="AI319" i="1"/>
  <c r="AJ319" i="1"/>
  <c r="AK319" i="1"/>
  <c r="AL319" i="1"/>
  <c r="AD320" i="1"/>
  <c r="AF320" i="1"/>
  <c r="AG320" i="1"/>
  <c r="AI320" i="1"/>
  <c r="AJ320" i="1"/>
  <c r="AK320" i="1"/>
  <c r="AL320" i="1"/>
  <c r="AD321" i="1"/>
  <c r="AF321" i="1"/>
  <c r="AG321" i="1"/>
  <c r="AI321" i="1"/>
  <c r="AJ321" i="1"/>
  <c r="AK321" i="1"/>
  <c r="AL321" i="1"/>
  <c r="AD322" i="1"/>
  <c r="AF322" i="1"/>
  <c r="AG322" i="1"/>
  <c r="AI322" i="1"/>
  <c r="AJ322" i="1"/>
  <c r="AK322" i="1"/>
  <c r="AL322" i="1"/>
  <c r="AD323" i="1"/>
  <c r="AF323" i="1"/>
  <c r="AG323" i="1"/>
  <c r="AI323" i="1"/>
  <c r="AJ323" i="1"/>
  <c r="AK323" i="1"/>
  <c r="AL323" i="1"/>
  <c r="AD324" i="1"/>
  <c r="AF324" i="1"/>
  <c r="AG324" i="1"/>
  <c r="AI324" i="1"/>
  <c r="AJ324" i="1"/>
  <c r="AK324" i="1"/>
  <c r="AL324" i="1"/>
  <c r="AD325" i="1"/>
  <c r="AF325" i="1"/>
  <c r="AG325" i="1"/>
  <c r="AI325" i="1"/>
  <c r="AJ325" i="1"/>
  <c r="AK325" i="1"/>
  <c r="AL325" i="1"/>
  <c r="AD326" i="1"/>
  <c r="AF326" i="1"/>
  <c r="AG326" i="1"/>
  <c r="AI326" i="1"/>
  <c r="AJ326" i="1"/>
  <c r="AK326" i="1"/>
  <c r="AL326" i="1"/>
  <c r="AD327" i="1"/>
  <c r="AF327" i="1"/>
  <c r="AG327" i="1"/>
  <c r="AI327" i="1"/>
  <c r="AJ327" i="1"/>
  <c r="AK327" i="1"/>
  <c r="AL327" i="1"/>
  <c r="AD328" i="1"/>
  <c r="AF328" i="1"/>
  <c r="AG328" i="1"/>
  <c r="AI328" i="1"/>
  <c r="AJ328" i="1"/>
  <c r="AK328" i="1"/>
  <c r="AL328" i="1"/>
  <c r="AD329" i="1"/>
  <c r="AF329" i="1"/>
  <c r="AG329" i="1"/>
  <c r="AI329" i="1"/>
  <c r="AJ329" i="1"/>
  <c r="AK329" i="1"/>
  <c r="AL329" i="1"/>
  <c r="AD330" i="1"/>
  <c r="AF330" i="1"/>
  <c r="AG330" i="1"/>
  <c r="AI330" i="1"/>
  <c r="AJ330" i="1"/>
  <c r="AK330" i="1"/>
  <c r="AL330" i="1"/>
  <c r="AD331" i="1"/>
  <c r="AF331" i="1"/>
  <c r="AG331" i="1"/>
  <c r="AI331" i="1"/>
  <c r="AJ331" i="1"/>
  <c r="AK331" i="1"/>
  <c r="AL331" i="1"/>
  <c r="AD332" i="1"/>
  <c r="AF332" i="1"/>
  <c r="AG332" i="1"/>
  <c r="AI332" i="1"/>
  <c r="AJ332" i="1"/>
  <c r="AK332" i="1"/>
  <c r="AL332" i="1"/>
  <c r="AD333" i="1"/>
  <c r="AF333" i="1"/>
  <c r="AG333" i="1"/>
  <c r="AI333" i="1"/>
  <c r="AJ333" i="1"/>
  <c r="AK333" i="1"/>
  <c r="AL333" i="1"/>
  <c r="AD334" i="1"/>
  <c r="AF334" i="1"/>
  <c r="AG334" i="1"/>
  <c r="AI334" i="1"/>
  <c r="AJ334" i="1"/>
  <c r="AK334" i="1"/>
  <c r="AL334" i="1"/>
  <c r="AD335" i="1"/>
  <c r="AF335" i="1"/>
  <c r="AG335" i="1"/>
  <c r="AI335" i="1"/>
  <c r="AJ335" i="1"/>
  <c r="AK335" i="1"/>
  <c r="AL335" i="1"/>
  <c r="AD336" i="1"/>
  <c r="AF336" i="1"/>
  <c r="AG336" i="1"/>
  <c r="AI336" i="1"/>
  <c r="AJ336" i="1"/>
  <c r="AK336" i="1"/>
  <c r="AL336" i="1"/>
  <c r="AD337" i="1"/>
  <c r="AF337" i="1"/>
  <c r="AG337" i="1"/>
  <c r="AI337" i="1"/>
  <c r="AJ337" i="1"/>
  <c r="AK337" i="1"/>
  <c r="AL337" i="1"/>
  <c r="AD338" i="1"/>
  <c r="AF338" i="1"/>
  <c r="AG338" i="1"/>
  <c r="AI338" i="1"/>
  <c r="AJ338" i="1"/>
  <c r="AK338" i="1"/>
  <c r="AL338" i="1"/>
  <c r="AD339" i="1"/>
  <c r="AF339" i="1"/>
  <c r="AG339" i="1"/>
  <c r="AI339" i="1"/>
  <c r="AJ339" i="1"/>
  <c r="AK339" i="1"/>
  <c r="AL339" i="1"/>
  <c r="AD340" i="1"/>
  <c r="AF340" i="1"/>
  <c r="AG340" i="1"/>
  <c r="AI340" i="1"/>
  <c r="AJ340" i="1"/>
  <c r="AK340" i="1"/>
  <c r="AL340" i="1"/>
  <c r="AD341" i="1"/>
  <c r="AF341" i="1"/>
  <c r="AG341" i="1"/>
  <c r="AI341" i="1"/>
  <c r="AJ341" i="1"/>
  <c r="AK341" i="1"/>
  <c r="AL341" i="1"/>
  <c r="AD342" i="1"/>
  <c r="AF342" i="1"/>
  <c r="AG342" i="1"/>
  <c r="AI342" i="1"/>
  <c r="AJ342" i="1"/>
  <c r="AK342" i="1"/>
  <c r="AL342" i="1"/>
  <c r="AD343" i="1"/>
  <c r="AF343" i="1"/>
  <c r="AG343" i="1"/>
  <c r="AI343" i="1"/>
  <c r="AJ343" i="1"/>
  <c r="AK343" i="1"/>
  <c r="AL343" i="1"/>
  <c r="AD344" i="1"/>
  <c r="AF344" i="1"/>
  <c r="AG344" i="1"/>
  <c r="AI344" i="1"/>
  <c r="AJ344" i="1"/>
  <c r="AK344" i="1"/>
  <c r="AL344" i="1"/>
  <c r="AD345" i="1"/>
  <c r="AF345" i="1"/>
  <c r="AG345" i="1"/>
  <c r="AI345" i="1"/>
  <c r="AJ345" i="1"/>
  <c r="AK345" i="1"/>
  <c r="AL345" i="1"/>
  <c r="AD346" i="1"/>
  <c r="AF346" i="1"/>
  <c r="AG346" i="1"/>
  <c r="AI346" i="1"/>
  <c r="AJ346" i="1"/>
  <c r="AK346" i="1"/>
  <c r="AL346" i="1"/>
  <c r="AD347" i="1"/>
  <c r="AF347" i="1"/>
  <c r="AG347" i="1"/>
  <c r="AI347" i="1"/>
  <c r="AJ347" i="1"/>
  <c r="AK347" i="1"/>
  <c r="AL347" i="1"/>
  <c r="AD348" i="1"/>
  <c r="AF348" i="1"/>
  <c r="AG348" i="1"/>
  <c r="AI348" i="1"/>
  <c r="AJ348" i="1"/>
  <c r="AK348" i="1"/>
  <c r="AL348" i="1"/>
  <c r="AD349" i="1"/>
  <c r="AF349" i="1"/>
  <c r="AG349" i="1"/>
  <c r="AI349" i="1"/>
  <c r="AJ349" i="1"/>
  <c r="AK349" i="1"/>
  <c r="AL349" i="1"/>
  <c r="AD350" i="1"/>
  <c r="AF350" i="1"/>
  <c r="AG350" i="1"/>
  <c r="AI350" i="1"/>
  <c r="AJ350" i="1"/>
  <c r="AK350" i="1"/>
  <c r="AL350" i="1"/>
  <c r="AD351" i="1"/>
  <c r="AF351" i="1"/>
  <c r="AG351" i="1"/>
  <c r="AI351" i="1"/>
  <c r="AJ351" i="1"/>
  <c r="AK351" i="1"/>
  <c r="AL351" i="1"/>
  <c r="AD352" i="1"/>
  <c r="AF352" i="1"/>
  <c r="AG352" i="1"/>
  <c r="AI352" i="1"/>
  <c r="AJ352" i="1"/>
  <c r="AK352" i="1"/>
  <c r="AL352" i="1"/>
  <c r="AD353" i="1"/>
  <c r="AF353" i="1"/>
  <c r="AG353" i="1"/>
  <c r="AI353" i="1"/>
  <c r="AJ353" i="1"/>
  <c r="AK353" i="1"/>
  <c r="AL353" i="1"/>
  <c r="AD354" i="1"/>
  <c r="AF354" i="1"/>
  <c r="AG354" i="1"/>
  <c r="AI354" i="1"/>
  <c r="AJ354" i="1"/>
  <c r="AK354" i="1"/>
  <c r="AL354" i="1"/>
  <c r="AD355" i="1"/>
  <c r="AF355" i="1"/>
  <c r="AG355" i="1"/>
  <c r="AI355" i="1"/>
  <c r="AJ355" i="1"/>
  <c r="AK355" i="1"/>
  <c r="AL355" i="1"/>
  <c r="AD356" i="1"/>
  <c r="AF356" i="1"/>
  <c r="AG356" i="1"/>
  <c r="AI356" i="1"/>
  <c r="AJ356" i="1"/>
  <c r="AK356" i="1"/>
  <c r="AL356" i="1"/>
  <c r="AD357" i="1"/>
  <c r="AF357" i="1"/>
  <c r="AG357" i="1"/>
  <c r="AI357" i="1"/>
  <c r="AJ357" i="1"/>
  <c r="AK357" i="1"/>
  <c r="AL357" i="1"/>
  <c r="AD358" i="1"/>
  <c r="AF358" i="1"/>
  <c r="AG358" i="1"/>
  <c r="AI358" i="1"/>
  <c r="AJ358" i="1"/>
  <c r="AK358" i="1"/>
  <c r="AL358" i="1"/>
  <c r="AD359" i="1"/>
  <c r="AF359" i="1"/>
  <c r="AG359" i="1"/>
  <c r="AI359" i="1"/>
  <c r="AJ359" i="1"/>
  <c r="AK359" i="1"/>
  <c r="AL359" i="1"/>
  <c r="AD360" i="1"/>
  <c r="AF360" i="1"/>
  <c r="AG360" i="1"/>
  <c r="AI360" i="1"/>
  <c r="AJ360" i="1"/>
  <c r="AK360" i="1"/>
  <c r="AL360" i="1"/>
  <c r="AD361" i="1"/>
  <c r="AF361" i="1"/>
  <c r="AG361" i="1"/>
  <c r="AI361" i="1"/>
  <c r="AJ361" i="1"/>
  <c r="AK361" i="1"/>
  <c r="AL361" i="1"/>
  <c r="AD362" i="1"/>
  <c r="AF362" i="1"/>
  <c r="AG362" i="1"/>
  <c r="AI362" i="1"/>
  <c r="AJ362" i="1"/>
  <c r="AK362" i="1"/>
  <c r="AL362" i="1"/>
  <c r="AD363" i="1"/>
  <c r="AF363" i="1"/>
  <c r="AG363" i="1"/>
  <c r="AI363" i="1"/>
  <c r="AJ363" i="1"/>
  <c r="AK363" i="1"/>
  <c r="AL363" i="1"/>
  <c r="AD364" i="1"/>
  <c r="AF364" i="1"/>
  <c r="AG364" i="1"/>
  <c r="AI364" i="1"/>
  <c r="AJ364" i="1"/>
  <c r="AK364" i="1"/>
  <c r="AL364" i="1"/>
  <c r="AD365" i="1"/>
  <c r="AF365" i="1"/>
  <c r="AG365" i="1"/>
  <c r="AI365" i="1"/>
  <c r="AJ365" i="1"/>
  <c r="AK365" i="1"/>
  <c r="AL365" i="1"/>
  <c r="AD366" i="1"/>
  <c r="AF366" i="1"/>
  <c r="AG366" i="1"/>
  <c r="AI366" i="1"/>
  <c r="AJ366" i="1"/>
  <c r="AK366" i="1"/>
  <c r="AL366" i="1"/>
  <c r="AD367" i="1"/>
  <c r="AF367" i="1"/>
  <c r="AG367" i="1"/>
  <c r="AI367" i="1"/>
  <c r="AJ367" i="1"/>
  <c r="AK367" i="1"/>
  <c r="AL367" i="1"/>
  <c r="AD368" i="1"/>
  <c r="AF368" i="1"/>
  <c r="AG368" i="1"/>
  <c r="AI368" i="1"/>
  <c r="AJ368" i="1"/>
  <c r="AK368" i="1"/>
  <c r="AL368" i="1"/>
  <c r="AD369" i="1"/>
  <c r="AF369" i="1"/>
  <c r="AG369" i="1"/>
  <c r="AI369" i="1"/>
  <c r="AJ369" i="1"/>
  <c r="AK369" i="1"/>
  <c r="AL369" i="1"/>
  <c r="AD370" i="1"/>
  <c r="AF370" i="1"/>
  <c r="AG370" i="1"/>
  <c r="AI370" i="1"/>
  <c r="AJ370" i="1"/>
  <c r="AK370" i="1"/>
  <c r="AL370" i="1"/>
  <c r="AD371" i="1"/>
  <c r="AF371" i="1"/>
  <c r="AG371" i="1"/>
  <c r="AI371" i="1"/>
  <c r="AJ371" i="1"/>
  <c r="AK371" i="1"/>
  <c r="AL371" i="1"/>
  <c r="AD372" i="1"/>
  <c r="AF372" i="1"/>
  <c r="AG372" i="1"/>
  <c r="AI372" i="1"/>
  <c r="AJ372" i="1"/>
  <c r="AK372" i="1"/>
  <c r="AL372" i="1"/>
  <c r="AD373" i="1"/>
  <c r="AF373" i="1"/>
  <c r="AG373" i="1"/>
  <c r="AI373" i="1"/>
  <c r="AJ373" i="1"/>
  <c r="AK373" i="1"/>
  <c r="AL373" i="1"/>
  <c r="AD374" i="1"/>
  <c r="AF374" i="1"/>
  <c r="AG374" i="1"/>
  <c r="AI374" i="1"/>
  <c r="AJ374" i="1"/>
  <c r="AK374" i="1"/>
  <c r="AL374" i="1"/>
  <c r="AD375" i="1"/>
  <c r="AF375" i="1"/>
  <c r="AG375" i="1"/>
  <c r="AI375" i="1"/>
  <c r="AJ375" i="1"/>
  <c r="AK375" i="1"/>
  <c r="AL375" i="1"/>
  <c r="AD376" i="1"/>
  <c r="AF376" i="1"/>
  <c r="AG376" i="1"/>
  <c r="AI376" i="1"/>
  <c r="AJ376" i="1"/>
  <c r="AK376" i="1"/>
  <c r="AL376" i="1"/>
  <c r="AD377" i="1"/>
  <c r="AF377" i="1"/>
  <c r="AG377" i="1"/>
  <c r="AI377" i="1"/>
  <c r="AJ377" i="1"/>
  <c r="AK377" i="1"/>
  <c r="AL377" i="1"/>
  <c r="AD378" i="1"/>
  <c r="AF378" i="1"/>
  <c r="AG378" i="1"/>
  <c r="AI378" i="1"/>
  <c r="AJ378" i="1"/>
  <c r="AK378" i="1"/>
  <c r="AL378" i="1"/>
  <c r="AD379" i="1"/>
  <c r="AF379" i="1"/>
  <c r="AG379" i="1"/>
  <c r="AI379" i="1"/>
  <c r="AJ379" i="1"/>
  <c r="AK379" i="1"/>
  <c r="AL379" i="1"/>
  <c r="AD380" i="1"/>
  <c r="AF380" i="1"/>
  <c r="AG380" i="1"/>
  <c r="AI380" i="1"/>
  <c r="AJ380" i="1"/>
  <c r="AK380" i="1"/>
  <c r="AL380" i="1"/>
  <c r="AD381" i="1"/>
  <c r="AF381" i="1"/>
  <c r="AG381" i="1"/>
  <c r="AI381" i="1"/>
  <c r="AJ381" i="1"/>
  <c r="AK381" i="1"/>
  <c r="AL381" i="1"/>
  <c r="AD382" i="1"/>
  <c r="AF382" i="1"/>
  <c r="AG382" i="1"/>
  <c r="AI382" i="1"/>
  <c r="AJ382" i="1"/>
  <c r="AK382" i="1"/>
  <c r="AL382" i="1"/>
  <c r="AD383" i="1"/>
  <c r="AF383" i="1"/>
  <c r="AG383" i="1"/>
  <c r="AI383" i="1"/>
  <c r="AJ383" i="1"/>
  <c r="AK383" i="1"/>
  <c r="AL383" i="1"/>
  <c r="AD384" i="1"/>
  <c r="AF384" i="1"/>
  <c r="AG384" i="1"/>
  <c r="AI384" i="1"/>
  <c r="AJ384" i="1"/>
  <c r="AK384" i="1"/>
  <c r="AL384" i="1"/>
  <c r="AD385" i="1"/>
  <c r="AF385" i="1"/>
  <c r="AG385" i="1"/>
  <c r="AI385" i="1"/>
  <c r="AJ385" i="1"/>
  <c r="AK385" i="1"/>
  <c r="AL385" i="1"/>
  <c r="AD386" i="1"/>
  <c r="AF386" i="1"/>
  <c r="AG386" i="1"/>
  <c r="AI386" i="1"/>
  <c r="AJ386" i="1"/>
  <c r="AK386" i="1"/>
  <c r="AL386" i="1"/>
  <c r="AD387" i="1"/>
  <c r="AF387" i="1"/>
  <c r="AG387" i="1"/>
  <c r="AI387" i="1"/>
  <c r="AJ387" i="1"/>
  <c r="AK387" i="1"/>
  <c r="AL387" i="1"/>
  <c r="AD388" i="1"/>
  <c r="AF388" i="1"/>
  <c r="AG388" i="1"/>
  <c r="AI388" i="1"/>
  <c r="AJ388" i="1"/>
  <c r="AK388" i="1"/>
  <c r="AL388" i="1"/>
  <c r="AD389" i="1"/>
  <c r="AF389" i="1"/>
  <c r="AG389" i="1"/>
  <c r="AI389" i="1"/>
  <c r="AJ389" i="1"/>
  <c r="AK389" i="1"/>
  <c r="AL389" i="1"/>
  <c r="AD390" i="1"/>
  <c r="AF390" i="1"/>
  <c r="AG390" i="1"/>
  <c r="AI390" i="1"/>
  <c r="AJ390" i="1"/>
  <c r="AK390" i="1"/>
  <c r="AL390" i="1"/>
  <c r="AD391" i="1"/>
  <c r="AF391" i="1"/>
  <c r="AG391" i="1"/>
  <c r="AI391" i="1"/>
  <c r="AJ391" i="1"/>
  <c r="AK391" i="1"/>
  <c r="AL391" i="1"/>
  <c r="AD392" i="1"/>
  <c r="AF392" i="1"/>
  <c r="AG392" i="1"/>
  <c r="AI392" i="1"/>
  <c r="AJ392" i="1"/>
  <c r="AK392" i="1"/>
  <c r="AL392" i="1"/>
  <c r="AD393" i="1"/>
  <c r="AF393" i="1"/>
  <c r="AG393" i="1"/>
  <c r="AI393" i="1"/>
  <c r="AJ393" i="1"/>
  <c r="AK393" i="1"/>
  <c r="AL393" i="1"/>
  <c r="AD394" i="1"/>
  <c r="AF394" i="1"/>
  <c r="AG394" i="1"/>
  <c r="AI394" i="1"/>
  <c r="AJ394" i="1"/>
  <c r="AK394" i="1"/>
  <c r="AL394" i="1"/>
  <c r="AD395" i="1"/>
  <c r="AF395" i="1"/>
  <c r="AG395" i="1"/>
  <c r="AI395" i="1"/>
  <c r="AJ395" i="1"/>
  <c r="AK395" i="1"/>
  <c r="AL395" i="1"/>
  <c r="AD396" i="1"/>
  <c r="AF396" i="1"/>
  <c r="AG396" i="1"/>
  <c r="AI396" i="1"/>
  <c r="AJ396" i="1"/>
  <c r="AK396" i="1"/>
  <c r="AL396" i="1"/>
  <c r="AD397" i="1"/>
  <c r="AF397" i="1"/>
  <c r="AG397" i="1"/>
  <c r="AI397" i="1"/>
  <c r="AJ397" i="1"/>
  <c r="AK397" i="1"/>
  <c r="AL397" i="1"/>
  <c r="AD398" i="1"/>
  <c r="AF398" i="1"/>
  <c r="AG398" i="1"/>
  <c r="AI398" i="1"/>
  <c r="AJ398" i="1"/>
  <c r="AK398" i="1"/>
  <c r="AL398" i="1"/>
  <c r="AD399" i="1"/>
  <c r="AF399" i="1"/>
  <c r="AG399" i="1"/>
  <c r="AI399" i="1"/>
  <c r="AJ399" i="1"/>
  <c r="AK399" i="1"/>
  <c r="AL399" i="1"/>
  <c r="AD400" i="1"/>
  <c r="AF400" i="1"/>
  <c r="AG400" i="1"/>
  <c r="AI400" i="1"/>
  <c r="AJ400" i="1"/>
  <c r="AK400" i="1"/>
  <c r="AL400" i="1"/>
  <c r="AD401" i="1"/>
  <c r="AF401" i="1"/>
  <c r="AG401" i="1"/>
  <c r="AI401" i="1"/>
  <c r="AJ401" i="1"/>
  <c r="AK401" i="1"/>
  <c r="AL401" i="1"/>
  <c r="AD402" i="1"/>
  <c r="AF402" i="1"/>
  <c r="AG402" i="1"/>
  <c r="AI402" i="1"/>
  <c r="AJ402" i="1"/>
  <c r="AK402" i="1"/>
  <c r="AL402" i="1"/>
  <c r="AD403" i="1"/>
  <c r="AF403" i="1"/>
  <c r="AG403" i="1"/>
  <c r="AI403" i="1"/>
  <c r="AJ403" i="1"/>
  <c r="AK403" i="1"/>
  <c r="AL403" i="1"/>
  <c r="AD404" i="1"/>
  <c r="AF404" i="1"/>
  <c r="AG404" i="1"/>
  <c r="AI404" i="1"/>
  <c r="AJ404" i="1"/>
  <c r="AK404" i="1"/>
  <c r="AL404" i="1"/>
  <c r="AD405" i="1"/>
  <c r="AF405" i="1"/>
  <c r="AG405" i="1"/>
  <c r="AI405" i="1"/>
  <c r="AJ405" i="1"/>
  <c r="AK405" i="1"/>
  <c r="AL405" i="1"/>
  <c r="AD406" i="1"/>
  <c r="AF406" i="1"/>
  <c r="AG406" i="1"/>
  <c r="AI406" i="1"/>
  <c r="AJ406" i="1"/>
  <c r="AK406" i="1"/>
  <c r="AL406" i="1"/>
  <c r="AD407" i="1"/>
  <c r="AF407" i="1"/>
  <c r="AG407" i="1"/>
  <c r="AI407" i="1"/>
  <c r="AJ407" i="1"/>
  <c r="AK407" i="1"/>
  <c r="AL407" i="1"/>
  <c r="AD408" i="1"/>
  <c r="AF408" i="1"/>
  <c r="AG408" i="1"/>
  <c r="AI408" i="1"/>
  <c r="AJ408" i="1"/>
  <c r="AK408" i="1"/>
  <c r="AL408" i="1"/>
  <c r="AD409" i="1"/>
  <c r="AF409" i="1"/>
  <c r="AG409" i="1"/>
  <c r="AI409" i="1"/>
  <c r="AJ409" i="1"/>
  <c r="AK409" i="1"/>
  <c r="AL409" i="1"/>
  <c r="AD410" i="1"/>
  <c r="AF410" i="1"/>
  <c r="AG410" i="1"/>
  <c r="AI410" i="1"/>
  <c r="AJ410" i="1"/>
  <c r="AK410" i="1"/>
  <c r="AL410" i="1"/>
  <c r="AD411" i="1"/>
  <c r="AF411" i="1"/>
  <c r="AG411" i="1"/>
  <c r="AI411" i="1"/>
  <c r="AJ411" i="1"/>
  <c r="AK411" i="1"/>
  <c r="AL411" i="1"/>
  <c r="AD412" i="1"/>
  <c r="AF412" i="1"/>
  <c r="AG412" i="1"/>
  <c r="AI412" i="1"/>
  <c r="AJ412" i="1"/>
  <c r="AK412" i="1"/>
  <c r="AL412" i="1"/>
  <c r="AD413" i="1"/>
  <c r="AF413" i="1"/>
  <c r="AG413" i="1"/>
  <c r="AI413" i="1"/>
  <c r="AJ413" i="1"/>
  <c r="AK413" i="1"/>
  <c r="AL413" i="1"/>
  <c r="AD414" i="1"/>
  <c r="AF414" i="1"/>
  <c r="AG414" i="1"/>
  <c r="AI414" i="1"/>
  <c r="AJ414" i="1"/>
  <c r="AK414" i="1"/>
  <c r="AL414" i="1"/>
  <c r="AD415" i="1"/>
  <c r="AF415" i="1"/>
  <c r="AG415" i="1"/>
  <c r="AI415" i="1"/>
  <c r="AJ415" i="1"/>
  <c r="AK415" i="1"/>
  <c r="AL415" i="1"/>
  <c r="AD416" i="1"/>
  <c r="AF416" i="1"/>
  <c r="AG416" i="1"/>
  <c r="AI416" i="1"/>
  <c r="AJ416" i="1"/>
  <c r="AK416" i="1"/>
  <c r="AL416" i="1"/>
  <c r="AD417" i="1"/>
  <c r="AF417" i="1"/>
  <c r="AG417" i="1"/>
  <c r="AI417" i="1"/>
  <c r="AJ417" i="1"/>
  <c r="AK417" i="1"/>
  <c r="AL417" i="1"/>
  <c r="AD418" i="1"/>
  <c r="AF418" i="1"/>
  <c r="AG418" i="1"/>
  <c r="AI418" i="1"/>
  <c r="AJ418" i="1"/>
  <c r="AK418" i="1"/>
  <c r="AL418" i="1"/>
  <c r="AD419" i="1"/>
  <c r="AF419" i="1"/>
  <c r="AG419" i="1"/>
  <c r="AI419" i="1"/>
  <c r="AJ419" i="1"/>
  <c r="AK419" i="1"/>
  <c r="AL419" i="1"/>
  <c r="AD420" i="1"/>
  <c r="AF420" i="1"/>
  <c r="AG420" i="1"/>
  <c r="AI420" i="1"/>
  <c r="AJ420" i="1"/>
  <c r="AK420" i="1"/>
  <c r="AL420" i="1"/>
  <c r="AD421" i="1"/>
  <c r="AF421" i="1"/>
  <c r="AG421" i="1"/>
  <c r="AI421" i="1"/>
  <c r="AJ421" i="1"/>
  <c r="AK421" i="1"/>
  <c r="AL421" i="1"/>
  <c r="AD422" i="1"/>
  <c r="AF422" i="1"/>
  <c r="AG422" i="1"/>
  <c r="AI422" i="1"/>
  <c r="AJ422" i="1"/>
  <c r="AK422" i="1"/>
  <c r="AL422" i="1"/>
  <c r="AD423" i="1"/>
  <c r="AF423" i="1"/>
  <c r="AG423" i="1"/>
  <c r="AI423" i="1"/>
  <c r="AJ423" i="1"/>
  <c r="AK423" i="1"/>
  <c r="AL423" i="1"/>
  <c r="AD424" i="1"/>
  <c r="AF424" i="1"/>
  <c r="AG424" i="1"/>
  <c r="AI424" i="1"/>
  <c r="AJ424" i="1"/>
  <c r="AK424" i="1"/>
  <c r="AL424" i="1"/>
  <c r="AD425" i="1"/>
  <c r="AF425" i="1"/>
  <c r="AG425" i="1"/>
  <c r="AI425" i="1"/>
  <c r="AJ425" i="1"/>
  <c r="AK425" i="1"/>
  <c r="AL425" i="1"/>
  <c r="AD426" i="1"/>
  <c r="AF426" i="1"/>
  <c r="AG426" i="1"/>
  <c r="AI426" i="1"/>
  <c r="AJ426" i="1"/>
  <c r="AK426" i="1"/>
  <c r="AL426" i="1"/>
  <c r="AD427" i="1"/>
  <c r="AF427" i="1"/>
  <c r="AG427" i="1"/>
  <c r="AI427" i="1"/>
  <c r="AJ427" i="1"/>
  <c r="AK427" i="1"/>
  <c r="AL427" i="1"/>
  <c r="AD428" i="1"/>
  <c r="AF428" i="1"/>
  <c r="AG428" i="1"/>
  <c r="AI428" i="1"/>
  <c r="AJ428" i="1"/>
  <c r="AK428" i="1"/>
  <c r="AL428" i="1"/>
  <c r="AD429" i="1"/>
  <c r="AF429" i="1"/>
  <c r="AG429" i="1"/>
  <c r="AI429" i="1"/>
  <c r="AJ429" i="1"/>
  <c r="AK429" i="1"/>
  <c r="AL429" i="1"/>
  <c r="AD430" i="1"/>
  <c r="AF430" i="1"/>
  <c r="AG430" i="1"/>
  <c r="AI430" i="1"/>
  <c r="AJ430" i="1"/>
  <c r="AK430" i="1"/>
  <c r="AL430" i="1"/>
  <c r="AD431" i="1"/>
  <c r="AF431" i="1"/>
  <c r="AG431" i="1"/>
  <c r="AI431" i="1"/>
  <c r="AJ431" i="1"/>
  <c r="AK431" i="1"/>
  <c r="AL431" i="1"/>
  <c r="AD432" i="1"/>
  <c r="AF432" i="1"/>
  <c r="AG432" i="1"/>
  <c r="AI432" i="1"/>
  <c r="AJ432" i="1"/>
  <c r="AK432" i="1"/>
  <c r="AL432" i="1"/>
  <c r="AD433" i="1"/>
  <c r="AF433" i="1"/>
  <c r="AG433" i="1"/>
  <c r="AI433" i="1"/>
  <c r="AJ433" i="1"/>
  <c r="AK433" i="1"/>
  <c r="AL433" i="1"/>
  <c r="AD434" i="1"/>
  <c r="AF434" i="1"/>
  <c r="AG434" i="1"/>
  <c r="AI434" i="1"/>
  <c r="AJ434" i="1"/>
  <c r="AK434" i="1"/>
  <c r="AL434" i="1"/>
  <c r="AD1084" i="1"/>
  <c r="AF1084" i="1"/>
  <c r="AG1084" i="1"/>
  <c r="AI1084" i="1"/>
  <c r="AJ1084" i="1"/>
  <c r="AK1084" i="1"/>
  <c r="AL1084" i="1"/>
  <c r="AD1085" i="1"/>
  <c r="AF1085" i="1"/>
  <c r="AG1085" i="1"/>
  <c r="AI1085" i="1"/>
  <c r="AJ1085" i="1"/>
  <c r="AK1085" i="1"/>
  <c r="AL1085" i="1"/>
  <c r="AD1086" i="1"/>
  <c r="AF1086" i="1"/>
  <c r="AG1086" i="1"/>
  <c r="AI1086" i="1"/>
  <c r="AJ1086" i="1"/>
  <c r="AK1086" i="1"/>
  <c r="AL1086" i="1"/>
  <c r="AD1087" i="1"/>
  <c r="AF1087" i="1"/>
  <c r="AG1087" i="1"/>
  <c r="AI1087" i="1"/>
  <c r="AJ1087" i="1"/>
  <c r="AK1087" i="1"/>
  <c r="AL1087" i="1"/>
  <c r="AD1088" i="1"/>
  <c r="AF1088" i="1"/>
  <c r="AG1088" i="1"/>
  <c r="AI1088" i="1"/>
  <c r="AJ1088" i="1"/>
  <c r="AK1088" i="1"/>
  <c r="AL1088" i="1"/>
  <c r="AD1089" i="1"/>
  <c r="AF1089" i="1"/>
  <c r="AG1089" i="1"/>
  <c r="AI1089" i="1"/>
  <c r="AJ1089" i="1"/>
  <c r="AK1089" i="1"/>
  <c r="AL1089" i="1"/>
  <c r="AD1090" i="1"/>
  <c r="AF1090" i="1"/>
  <c r="AG1090" i="1"/>
  <c r="AI1090" i="1"/>
  <c r="AJ1090" i="1"/>
  <c r="AK1090" i="1"/>
  <c r="AL1090" i="1"/>
  <c r="AD1091" i="1"/>
  <c r="AF1091" i="1"/>
  <c r="AG1091" i="1"/>
  <c r="AI1091" i="1"/>
  <c r="AJ1091" i="1"/>
  <c r="AK1091" i="1"/>
  <c r="AL1091" i="1"/>
  <c r="AD1092" i="1"/>
  <c r="AF1092" i="1"/>
  <c r="AG1092" i="1"/>
  <c r="AI1092" i="1"/>
  <c r="AJ1092" i="1"/>
  <c r="AK1092" i="1"/>
  <c r="AL1092" i="1"/>
  <c r="AD1093" i="1"/>
  <c r="AF1093" i="1"/>
  <c r="AG1093" i="1"/>
  <c r="AI1093" i="1"/>
  <c r="AJ1093" i="1"/>
  <c r="AK1093" i="1"/>
  <c r="AL1093" i="1"/>
  <c r="AD1094" i="1"/>
  <c r="AF1094" i="1"/>
  <c r="AG1094" i="1"/>
  <c r="AI1094" i="1"/>
  <c r="AJ1094" i="1"/>
  <c r="AK1094" i="1"/>
  <c r="AL1094" i="1"/>
  <c r="AD1095" i="1"/>
  <c r="AF1095" i="1"/>
  <c r="AG1095" i="1"/>
  <c r="AI1095" i="1"/>
  <c r="AJ1095" i="1"/>
  <c r="AK1095" i="1"/>
  <c r="AL1095" i="1"/>
  <c r="AD1096" i="1"/>
  <c r="AF1096" i="1"/>
  <c r="AG1096" i="1"/>
  <c r="AI1096" i="1"/>
  <c r="AJ1096" i="1"/>
  <c r="AK1096" i="1"/>
  <c r="AL1096" i="1"/>
  <c r="AD1097" i="1"/>
  <c r="AF1097" i="1"/>
  <c r="AG1097" i="1"/>
  <c r="AI1097" i="1"/>
  <c r="AJ1097" i="1"/>
  <c r="AK1097" i="1"/>
  <c r="AL1097" i="1"/>
  <c r="AD1098" i="1"/>
  <c r="AF1098" i="1"/>
  <c r="AG1098" i="1"/>
  <c r="AI1098" i="1"/>
  <c r="AJ1098" i="1"/>
  <c r="AK1098" i="1"/>
  <c r="AL1098" i="1"/>
  <c r="AD1099" i="1"/>
  <c r="AF1099" i="1"/>
  <c r="AG1099" i="1"/>
  <c r="AI1099" i="1"/>
  <c r="AJ1099" i="1"/>
  <c r="AK1099" i="1"/>
  <c r="AL1099" i="1"/>
  <c r="AD1100" i="1"/>
  <c r="AF1100" i="1"/>
  <c r="AG1100" i="1"/>
  <c r="AI1100" i="1"/>
  <c r="AJ1100" i="1"/>
  <c r="AK1100" i="1"/>
  <c r="AL1100" i="1"/>
  <c r="AD1101" i="1"/>
  <c r="AF1101" i="1"/>
  <c r="AG1101" i="1"/>
  <c r="AI1101" i="1"/>
  <c r="AJ1101" i="1"/>
  <c r="AK1101" i="1"/>
  <c r="AL1101" i="1"/>
  <c r="AD1102" i="1"/>
  <c r="AF1102" i="1"/>
  <c r="AG1102" i="1"/>
  <c r="AI1102" i="1"/>
  <c r="AJ1102" i="1"/>
  <c r="AK1102" i="1"/>
  <c r="AL1102" i="1"/>
  <c r="AD1103" i="1"/>
  <c r="AF1103" i="1"/>
  <c r="AG1103" i="1"/>
  <c r="AI1103" i="1"/>
  <c r="AJ1103" i="1"/>
  <c r="AK1103" i="1"/>
  <c r="AL1103" i="1"/>
  <c r="AD1104" i="1"/>
  <c r="AF1104" i="1"/>
  <c r="AG1104" i="1"/>
  <c r="AI1104" i="1"/>
  <c r="AJ1104" i="1"/>
  <c r="AK1104" i="1"/>
  <c r="AL1104" i="1"/>
  <c r="AD1105" i="1"/>
  <c r="AF1105" i="1"/>
  <c r="AG1105" i="1"/>
  <c r="AI1105" i="1"/>
  <c r="AJ1105" i="1"/>
  <c r="AK1105" i="1"/>
  <c r="AL1105" i="1"/>
  <c r="AD1106" i="1"/>
  <c r="AF1106" i="1"/>
  <c r="AG1106" i="1"/>
  <c r="AI1106" i="1"/>
  <c r="AJ1106" i="1"/>
  <c r="AK1106" i="1"/>
  <c r="AL1106" i="1"/>
  <c r="AD1107" i="1"/>
  <c r="AF1107" i="1"/>
  <c r="AG1107" i="1"/>
  <c r="AI1107" i="1"/>
  <c r="AJ1107" i="1"/>
  <c r="AK1107" i="1"/>
  <c r="AL1107" i="1"/>
  <c r="AD1108" i="1"/>
  <c r="AF1108" i="1"/>
  <c r="AG1108" i="1"/>
  <c r="AI1108" i="1"/>
  <c r="AJ1108" i="1"/>
  <c r="AK1108" i="1"/>
  <c r="AL1108" i="1"/>
  <c r="AD1109" i="1"/>
  <c r="AF1109" i="1"/>
  <c r="AG1109" i="1"/>
  <c r="AI1109" i="1"/>
  <c r="AJ1109" i="1"/>
  <c r="AK1109" i="1"/>
  <c r="AL1109" i="1"/>
  <c r="AD1110" i="1"/>
  <c r="AF1110" i="1"/>
  <c r="AG1110" i="1"/>
  <c r="AI1110" i="1"/>
  <c r="AJ1110" i="1"/>
  <c r="AK1110" i="1"/>
  <c r="AL1110" i="1"/>
  <c r="AD1111" i="1"/>
  <c r="AF1111" i="1"/>
  <c r="AG1111" i="1"/>
  <c r="AI1111" i="1"/>
  <c r="AJ1111" i="1"/>
  <c r="AK1111" i="1"/>
  <c r="AL1111" i="1"/>
  <c r="AD1112" i="1"/>
  <c r="AF1112" i="1"/>
  <c r="AG1112" i="1"/>
  <c r="AI1112" i="1"/>
  <c r="AJ1112" i="1"/>
  <c r="AK1112" i="1"/>
  <c r="AL1112" i="1"/>
  <c r="AD1113" i="1"/>
  <c r="AF1113" i="1"/>
  <c r="AG1113" i="1"/>
  <c r="AI1113" i="1"/>
  <c r="AJ1113" i="1"/>
  <c r="AK1113" i="1"/>
  <c r="AL1113" i="1"/>
  <c r="AD1114" i="1"/>
  <c r="AF1114" i="1"/>
  <c r="AG1114" i="1"/>
  <c r="AI1114" i="1"/>
  <c r="AJ1114" i="1"/>
  <c r="AK1114" i="1"/>
  <c r="AL1114" i="1"/>
  <c r="AD1115" i="1"/>
  <c r="AF1115" i="1"/>
  <c r="AG1115" i="1"/>
  <c r="AI1115" i="1"/>
  <c r="AJ1115" i="1"/>
  <c r="AK1115" i="1"/>
  <c r="AL1115" i="1"/>
  <c r="AD1116" i="1"/>
  <c r="AF1116" i="1"/>
  <c r="AG1116" i="1"/>
  <c r="AI1116" i="1"/>
  <c r="AJ1116" i="1"/>
  <c r="AK1116" i="1"/>
  <c r="AL1116" i="1"/>
  <c r="AD1117" i="1"/>
  <c r="AF1117" i="1"/>
  <c r="AG1117" i="1"/>
  <c r="AI1117" i="1"/>
  <c r="AJ1117" i="1"/>
  <c r="AK1117" i="1"/>
  <c r="AL1117" i="1"/>
  <c r="AD1118" i="1"/>
  <c r="AF1118" i="1"/>
  <c r="AG1118" i="1"/>
  <c r="AI1118" i="1"/>
  <c r="AJ1118" i="1"/>
  <c r="AK1118" i="1"/>
  <c r="AL1118" i="1"/>
  <c r="AD1119" i="1"/>
  <c r="AF1119" i="1"/>
  <c r="AG1119" i="1"/>
  <c r="AI1119" i="1"/>
  <c r="AJ1119" i="1"/>
  <c r="AK1119" i="1"/>
  <c r="AL1119" i="1"/>
  <c r="AD1120" i="1"/>
  <c r="AF1120" i="1"/>
  <c r="AG1120" i="1"/>
  <c r="AI1120" i="1"/>
  <c r="AJ1120" i="1"/>
  <c r="AK1120" i="1"/>
  <c r="AL1120" i="1"/>
  <c r="AD1121" i="1"/>
  <c r="AF1121" i="1"/>
  <c r="AG1121" i="1"/>
  <c r="AI1121" i="1"/>
  <c r="AJ1121" i="1"/>
  <c r="AK1121" i="1"/>
  <c r="AL1121" i="1"/>
  <c r="AD1122" i="1"/>
  <c r="AF1122" i="1"/>
  <c r="AG1122" i="1"/>
  <c r="AI1122" i="1"/>
  <c r="AJ1122" i="1"/>
  <c r="AK1122" i="1"/>
  <c r="AL1122" i="1"/>
  <c r="AD1123" i="1"/>
  <c r="AF1123" i="1"/>
  <c r="AG1123" i="1"/>
  <c r="AI1123" i="1"/>
  <c r="AJ1123" i="1"/>
  <c r="AK1123" i="1"/>
  <c r="AL1123" i="1"/>
  <c r="AD1124" i="1"/>
  <c r="AF1124" i="1"/>
  <c r="AG1124" i="1"/>
  <c r="AI1124" i="1"/>
  <c r="AJ1124" i="1"/>
  <c r="AK1124" i="1"/>
  <c r="AL1124" i="1"/>
  <c r="AD1125" i="1"/>
  <c r="AF1125" i="1"/>
  <c r="AG1125" i="1"/>
  <c r="AI1125" i="1"/>
  <c r="AJ1125" i="1"/>
  <c r="AK1125" i="1"/>
  <c r="AL1125" i="1"/>
  <c r="AD1126" i="1"/>
  <c r="AF1126" i="1"/>
  <c r="AG1126" i="1"/>
  <c r="AI1126" i="1"/>
  <c r="AJ1126" i="1"/>
  <c r="AK1126" i="1"/>
  <c r="AL1126" i="1"/>
  <c r="AD1127" i="1"/>
  <c r="AF1127" i="1"/>
  <c r="AG1127" i="1"/>
  <c r="AI1127" i="1"/>
  <c r="AJ1127" i="1"/>
  <c r="AK1127" i="1"/>
  <c r="AL1127" i="1"/>
  <c r="AD1128" i="1"/>
  <c r="AF1128" i="1"/>
  <c r="AG1128" i="1"/>
  <c r="AI1128" i="1"/>
  <c r="AJ1128" i="1"/>
  <c r="AK1128" i="1"/>
  <c r="AL1128" i="1"/>
  <c r="AD1129" i="1"/>
  <c r="AF1129" i="1"/>
  <c r="AG1129" i="1"/>
  <c r="AI1129" i="1"/>
  <c r="AJ1129" i="1"/>
  <c r="AK1129" i="1"/>
  <c r="AL1129" i="1"/>
  <c r="AD1130" i="1"/>
  <c r="AF1130" i="1"/>
  <c r="AG1130" i="1"/>
  <c r="AI1130" i="1"/>
  <c r="AJ1130" i="1"/>
  <c r="AK1130" i="1"/>
  <c r="AL1130" i="1"/>
  <c r="AD1131" i="1"/>
  <c r="AF1131" i="1"/>
  <c r="AG1131" i="1"/>
  <c r="AI1131" i="1"/>
  <c r="AJ1131" i="1"/>
  <c r="AK1131" i="1"/>
  <c r="AL1131" i="1"/>
  <c r="AD1132" i="1"/>
  <c r="AF1132" i="1"/>
  <c r="AG1132" i="1"/>
  <c r="AI1132" i="1"/>
  <c r="AJ1132" i="1"/>
  <c r="AK1132" i="1"/>
  <c r="AL1132" i="1"/>
  <c r="AD1133" i="1"/>
  <c r="AF1133" i="1"/>
  <c r="AG1133" i="1"/>
  <c r="AI1133" i="1"/>
  <c r="AJ1133" i="1"/>
  <c r="AK1133" i="1"/>
  <c r="AL1133" i="1"/>
  <c r="AD1134" i="1"/>
  <c r="AF1134" i="1"/>
  <c r="AG1134" i="1"/>
  <c r="AI1134" i="1"/>
  <c r="AJ1134" i="1"/>
  <c r="AK1134" i="1"/>
  <c r="AL1134" i="1"/>
  <c r="AD1135" i="1"/>
  <c r="AF1135" i="1"/>
  <c r="AG1135" i="1"/>
  <c r="AI1135" i="1"/>
  <c r="AJ1135" i="1"/>
  <c r="AK1135" i="1"/>
  <c r="AL1135" i="1"/>
  <c r="AD1136" i="1"/>
  <c r="AF1136" i="1"/>
  <c r="AG1136" i="1"/>
  <c r="AI1136" i="1"/>
  <c r="AJ1136" i="1"/>
  <c r="AK1136" i="1"/>
  <c r="AL1136" i="1"/>
  <c r="AD1137" i="1"/>
  <c r="AF1137" i="1"/>
  <c r="AG1137" i="1"/>
  <c r="AI1137" i="1"/>
  <c r="AJ1137" i="1"/>
  <c r="AK1137" i="1"/>
  <c r="AL1137" i="1"/>
  <c r="AD1138" i="1"/>
  <c r="AF1138" i="1"/>
  <c r="AG1138" i="1"/>
  <c r="AI1138" i="1"/>
  <c r="AJ1138" i="1"/>
  <c r="AK1138" i="1"/>
  <c r="AL1138" i="1"/>
  <c r="AD1139" i="1"/>
  <c r="AF1139" i="1"/>
  <c r="AG1139" i="1"/>
  <c r="AI1139" i="1"/>
  <c r="AJ1139" i="1"/>
  <c r="AK1139" i="1"/>
  <c r="AL1139" i="1"/>
  <c r="AD1140" i="1"/>
  <c r="AF1140" i="1"/>
  <c r="AG1140" i="1"/>
  <c r="AI1140" i="1"/>
  <c r="AJ1140" i="1"/>
  <c r="AK1140" i="1"/>
  <c r="AL1140" i="1"/>
  <c r="AD1141" i="1"/>
  <c r="AF1141" i="1"/>
  <c r="AG1141" i="1"/>
  <c r="AI1141" i="1"/>
  <c r="AJ1141" i="1"/>
  <c r="AK1141" i="1"/>
  <c r="AL1141" i="1"/>
  <c r="AD1142" i="1"/>
  <c r="AF1142" i="1"/>
  <c r="AG1142" i="1"/>
  <c r="AI1142" i="1"/>
  <c r="AJ1142" i="1"/>
  <c r="AK1142" i="1"/>
  <c r="AL1142" i="1"/>
  <c r="AD1143" i="1"/>
  <c r="AF1143" i="1"/>
  <c r="AG1143" i="1"/>
  <c r="AI1143" i="1"/>
  <c r="AJ1143" i="1"/>
  <c r="AK1143" i="1"/>
  <c r="AL1143" i="1"/>
  <c r="AD1144" i="1"/>
  <c r="AF1144" i="1"/>
  <c r="AG1144" i="1"/>
  <c r="AI1144" i="1"/>
  <c r="AJ1144" i="1"/>
  <c r="AK1144" i="1"/>
  <c r="AL1144" i="1"/>
  <c r="AD1145" i="1"/>
  <c r="AF1145" i="1"/>
  <c r="AG1145" i="1"/>
  <c r="AI1145" i="1"/>
  <c r="AJ1145" i="1"/>
  <c r="AK1145" i="1"/>
  <c r="AL1145" i="1"/>
  <c r="AD1146" i="1"/>
  <c r="AF1146" i="1"/>
  <c r="AG1146" i="1"/>
  <c r="AI1146" i="1"/>
  <c r="AJ1146" i="1"/>
  <c r="AK1146" i="1"/>
  <c r="AL1146" i="1"/>
  <c r="AD1147" i="1"/>
  <c r="AF1147" i="1"/>
  <c r="AG1147" i="1"/>
  <c r="AI1147" i="1"/>
  <c r="AJ1147" i="1"/>
  <c r="AK1147" i="1"/>
  <c r="AL1147" i="1"/>
  <c r="AD1148" i="1"/>
  <c r="AF1148" i="1"/>
  <c r="AG1148" i="1"/>
  <c r="AI1148" i="1"/>
  <c r="AJ1148" i="1"/>
  <c r="AK1148" i="1"/>
  <c r="AL1148" i="1"/>
  <c r="AD1149" i="1"/>
  <c r="AF1149" i="1"/>
  <c r="AG1149" i="1"/>
  <c r="AI1149" i="1"/>
  <c r="AJ1149" i="1"/>
  <c r="AK1149" i="1"/>
  <c r="AL1149" i="1"/>
  <c r="AD1150" i="1"/>
  <c r="AF1150" i="1"/>
  <c r="AG1150" i="1"/>
  <c r="AI1150" i="1"/>
  <c r="AJ1150" i="1"/>
  <c r="AK1150" i="1"/>
  <c r="AL1150" i="1"/>
  <c r="AD1151" i="1"/>
  <c r="AF1151" i="1"/>
  <c r="AG1151" i="1"/>
  <c r="AI1151" i="1"/>
  <c r="AJ1151" i="1"/>
  <c r="AK1151" i="1"/>
  <c r="AL1151" i="1"/>
  <c r="AD1152" i="1"/>
  <c r="AF1152" i="1"/>
  <c r="AG1152" i="1"/>
  <c r="AI1152" i="1"/>
  <c r="AJ1152" i="1"/>
  <c r="AK1152" i="1"/>
  <c r="AL1152" i="1"/>
  <c r="AD1153" i="1"/>
  <c r="AF1153" i="1"/>
  <c r="AG1153" i="1"/>
  <c r="AI1153" i="1"/>
  <c r="AJ1153" i="1"/>
  <c r="AK1153" i="1"/>
  <c r="AL1153" i="1"/>
  <c r="AD1154" i="1"/>
  <c r="AF1154" i="1"/>
  <c r="AG1154" i="1"/>
  <c r="AI1154" i="1"/>
  <c r="AJ1154" i="1"/>
  <c r="AK1154" i="1"/>
  <c r="AL1154" i="1"/>
  <c r="AD1155" i="1"/>
  <c r="AF1155" i="1"/>
  <c r="AG1155" i="1"/>
  <c r="AI1155" i="1"/>
  <c r="AJ1155" i="1"/>
  <c r="AK1155" i="1"/>
  <c r="AL1155" i="1"/>
  <c r="AD1156" i="1"/>
  <c r="AF1156" i="1"/>
  <c r="AG1156" i="1"/>
  <c r="AI1156" i="1"/>
  <c r="AJ1156" i="1"/>
  <c r="AK1156" i="1"/>
  <c r="AL1156" i="1"/>
  <c r="AD1157" i="1"/>
  <c r="AF1157" i="1"/>
  <c r="AG1157" i="1"/>
  <c r="AI1157" i="1"/>
  <c r="AJ1157" i="1"/>
  <c r="AK1157" i="1"/>
  <c r="AL1157" i="1"/>
  <c r="AD1158" i="1"/>
  <c r="AF1158" i="1"/>
  <c r="AG1158" i="1"/>
  <c r="AI1158" i="1"/>
  <c r="AJ1158" i="1"/>
  <c r="AK1158" i="1"/>
  <c r="AL1158" i="1"/>
  <c r="AD1159" i="1"/>
  <c r="AF1159" i="1"/>
  <c r="AG1159" i="1"/>
  <c r="AI1159" i="1"/>
  <c r="AJ1159" i="1"/>
  <c r="AK1159" i="1"/>
  <c r="AL1159" i="1"/>
  <c r="AD1160" i="1"/>
  <c r="AF1160" i="1"/>
  <c r="AG1160" i="1"/>
  <c r="AI1160" i="1"/>
  <c r="AJ1160" i="1"/>
  <c r="AK1160" i="1"/>
  <c r="AL1160" i="1"/>
  <c r="AD1161" i="1"/>
  <c r="AF1161" i="1"/>
  <c r="AG1161" i="1"/>
  <c r="AI1161" i="1"/>
  <c r="AJ1161" i="1"/>
  <c r="AK1161" i="1"/>
  <c r="AL1161" i="1"/>
  <c r="AD1162" i="1"/>
  <c r="AF1162" i="1"/>
  <c r="AG1162" i="1"/>
  <c r="AI1162" i="1"/>
  <c r="AJ1162" i="1"/>
  <c r="AK1162" i="1"/>
  <c r="AL1162" i="1"/>
  <c r="AD1163" i="1"/>
  <c r="AF1163" i="1"/>
  <c r="AG1163" i="1"/>
  <c r="AI1163" i="1"/>
  <c r="AJ1163" i="1"/>
  <c r="AK1163" i="1"/>
  <c r="AL1163" i="1"/>
  <c r="AD1164" i="1"/>
  <c r="AF1164" i="1"/>
  <c r="AG1164" i="1"/>
  <c r="AI1164" i="1"/>
  <c r="AJ1164" i="1"/>
  <c r="AK1164" i="1"/>
  <c r="AL1164" i="1"/>
  <c r="AD1165" i="1"/>
  <c r="AF1165" i="1"/>
  <c r="AG1165" i="1"/>
  <c r="AI1165" i="1"/>
  <c r="AJ1165" i="1"/>
  <c r="AK1165" i="1"/>
  <c r="AL1165" i="1"/>
  <c r="AD1166" i="1"/>
  <c r="AF1166" i="1"/>
  <c r="AG1166" i="1"/>
  <c r="AI1166" i="1"/>
  <c r="AJ1166" i="1"/>
  <c r="AK1166" i="1"/>
  <c r="AL1166" i="1"/>
  <c r="AD1167" i="1"/>
  <c r="AF1167" i="1"/>
  <c r="AG1167" i="1"/>
  <c r="AI1167" i="1"/>
  <c r="AJ1167" i="1"/>
  <c r="AK1167" i="1"/>
  <c r="AL1167" i="1"/>
  <c r="AD1168" i="1"/>
  <c r="AF1168" i="1"/>
  <c r="AG1168" i="1"/>
  <c r="AI1168" i="1"/>
  <c r="AJ1168" i="1"/>
  <c r="AK1168" i="1"/>
  <c r="AL1168" i="1"/>
  <c r="AD1169" i="1"/>
  <c r="AF1169" i="1"/>
  <c r="AG1169" i="1"/>
  <c r="AI1169" i="1"/>
  <c r="AJ1169" i="1"/>
  <c r="AK1169" i="1"/>
  <c r="AL1169" i="1"/>
  <c r="AD1170" i="1"/>
  <c r="AF1170" i="1"/>
  <c r="AG1170" i="1"/>
  <c r="AI1170" i="1"/>
  <c r="AJ1170" i="1"/>
  <c r="AK1170" i="1"/>
  <c r="AL1170" i="1"/>
  <c r="AD1171" i="1"/>
  <c r="AF1171" i="1"/>
  <c r="AG1171" i="1"/>
  <c r="AI1171" i="1"/>
  <c r="AJ1171" i="1"/>
  <c r="AK1171" i="1"/>
  <c r="AL1171" i="1"/>
  <c r="AD1172" i="1"/>
  <c r="AF1172" i="1"/>
  <c r="AG1172" i="1"/>
  <c r="AI1172" i="1"/>
  <c r="AJ1172" i="1"/>
  <c r="AK1172" i="1"/>
  <c r="AL1172" i="1"/>
  <c r="AD1173" i="1"/>
  <c r="AF1173" i="1"/>
  <c r="AG1173" i="1"/>
  <c r="AI1173" i="1"/>
  <c r="AJ1173" i="1"/>
  <c r="AK1173" i="1"/>
  <c r="AL1173" i="1"/>
  <c r="AD1174" i="1"/>
  <c r="AF1174" i="1"/>
  <c r="AG1174" i="1"/>
  <c r="AI1174" i="1"/>
  <c r="AJ1174" i="1"/>
  <c r="AK1174" i="1"/>
  <c r="AL1174" i="1"/>
  <c r="AD1175" i="1"/>
  <c r="AF1175" i="1"/>
  <c r="AG1175" i="1"/>
  <c r="AI1175" i="1"/>
  <c r="AJ1175" i="1"/>
  <c r="AK1175" i="1"/>
  <c r="AL1175" i="1"/>
  <c r="AD1176" i="1"/>
  <c r="AF1176" i="1"/>
  <c r="AG1176" i="1"/>
  <c r="AI1176" i="1"/>
  <c r="AJ1176" i="1"/>
  <c r="AK1176" i="1"/>
  <c r="AL1176" i="1"/>
  <c r="AD1177" i="1"/>
  <c r="AF1177" i="1"/>
  <c r="AG1177" i="1"/>
  <c r="AI1177" i="1"/>
  <c r="AJ1177" i="1"/>
  <c r="AK1177" i="1"/>
  <c r="AL1177" i="1"/>
  <c r="AD1178" i="1"/>
  <c r="AF1178" i="1"/>
  <c r="AG1178" i="1"/>
  <c r="AI1178" i="1"/>
  <c r="AJ1178" i="1"/>
  <c r="AK1178" i="1"/>
  <c r="AL1178" i="1"/>
  <c r="AD1179" i="1"/>
  <c r="AF1179" i="1"/>
  <c r="AG1179" i="1"/>
  <c r="AI1179" i="1"/>
  <c r="AJ1179" i="1"/>
  <c r="AK1179" i="1"/>
  <c r="AL1179" i="1"/>
  <c r="AD1180" i="1"/>
  <c r="AF1180" i="1"/>
  <c r="AG1180" i="1"/>
  <c r="AI1180" i="1"/>
  <c r="AJ1180" i="1"/>
  <c r="AK1180" i="1"/>
  <c r="AL1180" i="1"/>
  <c r="AD1181" i="1"/>
  <c r="AF1181" i="1"/>
  <c r="AG1181" i="1"/>
  <c r="AI1181" i="1"/>
  <c r="AJ1181" i="1"/>
  <c r="AK1181" i="1"/>
  <c r="AL1181" i="1"/>
  <c r="AD1182" i="1"/>
  <c r="AF1182" i="1"/>
  <c r="AG1182" i="1"/>
  <c r="AI1182" i="1"/>
  <c r="AJ1182" i="1"/>
  <c r="AK1182" i="1"/>
  <c r="AL1182" i="1"/>
  <c r="AD1183" i="1"/>
  <c r="AF1183" i="1"/>
  <c r="AG1183" i="1"/>
  <c r="AI1183" i="1"/>
  <c r="AJ1183" i="1"/>
  <c r="AK1183" i="1"/>
  <c r="AL1183" i="1"/>
  <c r="AD1184" i="1"/>
  <c r="AF1184" i="1"/>
  <c r="AG1184" i="1"/>
  <c r="AI1184" i="1"/>
  <c r="AJ1184" i="1"/>
  <c r="AK1184" i="1"/>
  <c r="AL1184" i="1"/>
  <c r="AD1185" i="1"/>
  <c r="AF1185" i="1"/>
  <c r="AG1185" i="1"/>
  <c r="AI1185" i="1"/>
  <c r="AJ1185" i="1"/>
  <c r="AK1185" i="1"/>
  <c r="AL1185" i="1"/>
  <c r="AD1186" i="1"/>
  <c r="AF1186" i="1"/>
  <c r="AG1186" i="1"/>
  <c r="AI1186" i="1"/>
  <c r="AJ1186" i="1"/>
  <c r="AK1186" i="1"/>
  <c r="AL1186" i="1"/>
  <c r="AD1187" i="1"/>
  <c r="AF1187" i="1"/>
  <c r="AG1187" i="1"/>
  <c r="AI1187" i="1"/>
  <c r="AJ1187" i="1"/>
  <c r="AK1187" i="1"/>
  <c r="AL1187" i="1"/>
  <c r="AD1188" i="1"/>
  <c r="AF1188" i="1"/>
  <c r="AG1188" i="1"/>
  <c r="AI1188" i="1"/>
  <c r="AJ1188" i="1"/>
  <c r="AK1188" i="1"/>
  <c r="AL1188" i="1"/>
  <c r="AD1189" i="1"/>
  <c r="AF1189" i="1"/>
  <c r="AG1189" i="1"/>
  <c r="AI1189" i="1"/>
  <c r="AJ1189" i="1"/>
  <c r="AK1189" i="1"/>
  <c r="AL1189" i="1"/>
  <c r="AD1190" i="1"/>
  <c r="AF1190" i="1"/>
  <c r="AG1190" i="1"/>
  <c r="AI1190" i="1"/>
  <c r="AJ1190" i="1"/>
  <c r="AK1190" i="1"/>
  <c r="AL1190" i="1"/>
  <c r="AD1191" i="1"/>
  <c r="AF1191" i="1"/>
  <c r="AG1191" i="1"/>
  <c r="AI1191" i="1"/>
  <c r="AJ1191" i="1"/>
  <c r="AK1191" i="1"/>
  <c r="AL1191" i="1"/>
  <c r="AD1192" i="1"/>
  <c r="AF1192" i="1"/>
  <c r="AG1192" i="1"/>
  <c r="AI1192" i="1"/>
  <c r="AJ1192" i="1"/>
  <c r="AK1192" i="1"/>
  <c r="AL1192" i="1"/>
  <c r="AD1193" i="1"/>
  <c r="AF1193" i="1"/>
  <c r="AG1193" i="1"/>
  <c r="AI1193" i="1"/>
  <c r="AJ1193" i="1"/>
  <c r="AK1193" i="1"/>
  <c r="AL1193" i="1"/>
  <c r="AD1194" i="1"/>
  <c r="AF1194" i="1"/>
  <c r="AG1194" i="1"/>
  <c r="AI1194" i="1"/>
  <c r="AJ1194" i="1"/>
  <c r="AK1194" i="1"/>
  <c r="AL1194" i="1"/>
  <c r="AD1195" i="1"/>
  <c r="AF1195" i="1"/>
  <c r="AG1195" i="1"/>
  <c r="AI1195" i="1"/>
  <c r="AJ1195" i="1"/>
  <c r="AK1195" i="1"/>
  <c r="AL1195" i="1"/>
  <c r="AD1196" i="1"/>
  <c r="AF1196" i="1"/>
  <c r="AG1196" i="1"/>
  <c r="AI1196" i="1"/>
  <c r="AJ1196" i="1"/>
  <c r="AK1196" i="1"/>
  <c r="AL1196" i="1"/>
  <c r="AD1197" i="1"/>
  <c r="AF1197" i="1"/>
  <c r="AG1197" i="1"/>
  <c r="AI1197" i="1"/>
  <c r="AJ1197" i="1"/>
  <c r="AK1197" i="1"/>
  <c r="AL1197" i="1"/>
  <c r="AD1198" i="1"/>
  <c r="AF1198" i="1"/>
  <c r="AG1198" i="1"/>
  <c r="AI1198" i="1"/>
  <c r="AJ1198" i="1"/>
  <c r="AK1198" i="1"/>
  <c r="AL1198" i="1"/>
  <c r="AD1199" i="1"/>
  <c r="AF1199" i="1"/>
  <c r="AG1199" i="1"/>
  <c r="AI1199" i="1"/>
  <c r="AJ1199" i="1"/>
  <c r="AK1199" i="1"/>
  <c r="AL1199" i="1"/>
  <c r="AD1200" i="1"/>
  <c r="AF1200" i="1"/>
  <c r="AG1200" i="1"/>
  <c r="AI1200" i="1"/>
  <c r="AJ1200" i="1"/>
  <c r="AK1200" i="1"/>
  <c r="AL1200" i="1"/>
  <c r="AD1201" i="1"/>
  <c r="AF1201" i="1"/>
  <c r="AG1201" i="1"/>
  <c r="AI1201" i="1"/>
  <c r="AJ1201" i="1"/>
  <c r="AK1201" i="1"/>
  <c r="AL1201" i="1"/>
  <c r="AD1202" i="1"/>
  <c r="AF1202" i="1"/>
  <c r="AG1202" i="1"/>
  <c r="AI1202" i="1"/>
  <c r="AJ1202" i="1"/>
  <c r="AK1202" i="1"/>
  <c r="AL1202" i="1"/>
  <c r="AD1203" i="1"/>
  <c r="AF1203" i="1"/>
  <c r="AG1203" i="1"/>
  <c r="AI1203" i="1"/>
  <c r="AJ1203" i="1"/>
  <c r="AK1203" i="1"/>
  <c r="AL1203" i="1"/>
  <c r="AD1204" i="1"/>
  <c r="AF1204" i="1"/>
  <c r="AG1204" i="1"/>
  <c r="AI1204" i="1"/>
  <c r="AJ1204" i="1"/>
  <c r="AK1204" i="1"/>
  <c r="AL1204" i="1"/>
  <c r="AD1205" i="1"/>
  <c r="AF1205" i="1"/>
  <c r="AG1205" i="1"/>
  <c r="AI1205" i="1"/>
  <c r="AJ1205" i="1"/>
  <c r="AK1205" i="1"/>
  <c r="AL1205" i="1"/>
  <c r="AD1206" i="1"/>
  <c r="AF1206" i="1"/>
  <c r="AG1206" i="1"/>
  <c r="AI1206" i="1"/>
  <c r="AJ1206" i="1"/>
  <c r="AK1206" i="1"/>
  <c r="AL1206" i="1"/>
  <c r="AD1207" i="1"/>
  <c r="AF1207" i="1"/>
  <c r="AG1207" i="1"/>
  <c r="AI1207" i="1"/>
  <c r="AJ1207" i="1"/>
  <c r="AK1207" i="1"/>
  <c r="AL1207" i="1"/>
  <c r="AD1208" i="1"/>
  <c r="AF1208" i="1"/>
  <c r="AG1208" i="1"/>
  <c r="AI1208" i="1"/>
  <c r="AJ1208" i="1"/>
  <c r="AK1208" i="1"/>
  <c r="AL1208" i="1"/>
  <c r="AD1209" i="1"/>
  <c r="AF1209" i="1"/>
  <c r="AG1209" i="1"/>
  <c r="AI1209" i="1"/>
  <c r="AJ1209" i="1"/>
  <c r="AK1209" i="1"/>
  <c r="AL1209" i="1"/>
  <c r="AD1210" i="1"/>
  <c r="AF1210" i="1"/>
  <c r="AG1210" i="1"/>
  <c r="AI1210" i="1"/>
  <c r="AJ1210" i="1"/>
  <c r="AK1210" i="1"/>
  <c r="AL1210" i="1"/>
  <c r="AD1211" i="1"/>
  <c r="AF1211" i="1"/>
  <c r="AG1211" i="1"/>
  <c r="AI1211" i="1"/>
  <c r="AJ1211" i="1"/>
  <c r="AK1211" i="1"/>
  <c r="AL1211" i="1"/>
  <c r="AD1212" i="1"/>
  <c r="AF1212" i="1"/>
  <c r="AG1212" i="1"/>
  <c r="AI1212" i="1"/>
  <c r="AJ1212" i="1"/>
  <c r="AK1212" i="1"/>
  <c r="AL1212" i="1"/>
  <c r="AD1213" i="1"/>
  <c r="AF1213" i="1"/>
  <c r="AG1213" i="1"/>
  <c r="AI1213" i="1"/>
  <c r="AJ1213" i="1"/>
  <c r="AK1213" i="1"/>
  <c r="AL1213" i="1"/>
  <c r="AD1214" i="1"/>
  <c r="AF1214" i="1"/>
  <c r="AG1214" i="1"/>
  <c r="AI1214" i="1"/>
  <c r="AJ1214" i="1"/>
  <c r="AK1214" i="1"/>
  <c r="AL1214" i="1"/>
  <c r="AD1215" i="1"/>
  <c r="AF1215" i="1"/>
  <c r="AG1215" i="1"/>
  <c r="AI1215" i="1"/>
  <c r="AJ1215" i="1"/>
  <c r="AK1215" i="1"/>
  <c r="AL1215" i="1"/>
  <c r="AD1216" i="1"/>
  <c r="AF1216" i="1"/>
  <c r="AG1216" i="1"/>
  <c r="AI1216" i="1"/>
  <c r="AJ1216" i="1"/>
  <c r="AK1216" i="1"/>
  <c r="AL1216" i="1"/>
  <c r="AD1217" i="1"/>
  <c r="AF1217" i="1"/>
  <c r="AG1217" i="1"/>
  <c r="AI1217" i="1"/>
  <c r="AJ1217" i="1"/>
  <c r="AK1217" i="1"/>
  <c r="AL1217" i="1"/>
  <c r="AD1218" i="1"/>
  <c r="AF1218" i="1"/>
  <c r="AG1218" i="1"/>
  <c r="AI1218" i="1"/>
  <c r="AJ1218" i="1"/>
  <c r="AK1218" i="1"/>
  <c r="AL1218" i="1"/>
  <c r="AD1219" i="1"/>
  <c r="AF1219" i="1"/>
  <c r="AG1219" i="1"/>
  <c r="AI1219" i="1"/>
  <c r="AJ1219" i="1"/>
  <c r="AK1219" i="1"/>
  <c r="AL1219" i="1"/>
  <c r="AD1220" i="1"/>
  <c r="AF1220" i="1"/>
  <c r="AG1220" i="1"/>
  <c r="AI1220" i="1"/>
  <c r="AJ1220" i="1"/>
  <c r="AK1220" i="1"/>
  <c r="AL1220" i="1"/>
  <c r="AD1221" i="1"/>
  <c r="AF1221" i="1"/>
  <c r="AG1221" i="1"/>
  <c r="AI1221" i="1"/>
  <c r="AJ1221" i="1"/>
  <c r="AK1221" i="1"/>
  <c r="AL1221" i="1"/>
  <c r="AD1222" i="1"/>
  <c r="AF1222" i="1"/>
  <c r="AG1222" i="1"/>
  <c r="AI1222" i="1"/>
  <c r="AJ1222" i="1"/>
  <c r="AK1222" i="1"/>
  <c r="AL1222" i="1"/>
  <c r="AD1223" i="1"/>
  <c r="AF1223" i="1"/>
  <c r="AG1223" i="1"/>
  <c r="AI1223" i="1"/>
  <c r="AJ1223" i="1"/>
  <c r="AK1223" i="1"/>
  <c r="AL1223" i="1"/>
  <c r="AD1224" i="1"/>
  <c r="AF1224" i="1"/>
  <c r="AG1224" i="1"/>
  <c r="AI1224" i="1"/>
  <c r="AJ1224" i="1"/>
  <c r="AK1224" i="1"/>
  <c r="AL1224" i="1"/>
  <c r="AD1225" i="1"/>
  <c r="AF1225" i="1"/>
  <c r="AG1225" i="1"/>
  <c r="AI1225" i="1"/>
  <c r="AJ1225" i="1"/>
  <c r="AK1225" i="1"/>
  <c r="AL1225" i="1"/>
  <c r="AD1226" i="1"/>
  <c r="AF1226" i="1"/>
  <c r="AG1226" i="1"/>
  <c r="AI1226" i="1"/>
  <c r="AJ1226" i="1"/>
  <c r="AK1226" i="1"/>
  <c r="AL1226" i="1"/>
  <c r="AD1227" i="1"/>
  <c r="AF1227" i="1"/>
  <c r="AG1227" i="1"/>
  <c r="AI1227" i="1"/>
  <c r="AJ1227" i="1"/>
  <c r="AK1227" i="1"/>
  <c r="AL1227" i="1"/>
  <c r="AD1228" i="1"/>
  <c r="AF1228" i="1"/>
  <c r="AG1228" i="1"/>
  <c r="AI1228" i="1"/>
  <c r="AJ1228" i="1"/>
  <c r="AK1228" i="1"/>
  <c r="AL1228" i="1"/>
  <c r="AD1229" i="1"/>
  <c r="AF1229" i="1"/>
  <c r="AG1229" i="1"/>
  <c r="AI1229" i="1"/>
  <c r="AJ1229" i="1"/>
  <c r="AK1229" i="1"/>
  <c r="AL1229" i="1"/>
  <c r="AD1230" i="1"/>
  <c r="AF1230" i="1"/>
  <c r="AG1230" i="1"/>
  <c r="AI1230" i="1"/>
  <c r="AJ1230" i="1"/>
  <c r="AK1230" i="1"/>
  <c r="AL1230" i="1"/>
  <c r="AD1231" i="1"/>
  <c r="AF1231" i="1"/>
  <c r="AG1231" i="1"/>
  <c r="AI1231" i="1"/>
  <c r="AJ1231" i="1"/>
  <c r="AK1231" i="1"/>
  <c r="AL1231" i="1"/>
  <c r="AD1232" i="1"/>
  <c r="AF1232" i="1"/>
  <c r="AG1232" i="1"/>
  <c r="AI1232" i="1"/>
  <c r="AJ1232" i="1"/>
  <c r="AK1232" i="1"/>
  <c r="AL1232" i="1"/>
  <c r="AD1233" i="1"/>
  <c r="AF1233" i="1"/>
  <c r="AG1233" i="1"/>
  <c r="AI1233" i="1"/>
  <c r="AJ1233" i="1"/>
  <c r="AK1233" i="1"/>
  <c r="AL1233" i="1"/>
  <c r="AD1234" i="1"/>
  <c r="AF1234" i="1"/>
  <c r="AG1234" i="1"/>
  <c r="AI1234" i="1"/>
  <c r="AJ1234" i="1"/>
  <c r="AK1234" i="1"/>
  <c r="AL1234" i="1"/>
  <c r="AD1235" i="1"/>
  <c r="AF1235" i="1"/>
  <c r="AG1235" i="1"/>
  <c r="AI1235" i="1"/>
  <c r="AJ1235" i="1"/>
  <c r="AK1235" i="1"/>
  <c r="AL1235" i="1"/>
  <c r="AD1236" i="1"/>
  <c r="AF1236" i="1"/>
  <c r="AG1236" i="1"/>
  <c r="AI1236" i="1"/>
  <c r="AJ1236" i="1"/>
  <c r="AK1236" i="1"/>
  <c r="AL1236" i="1"/>
  <c r="AD1237" i="1"/>
  <c r="AF1237" i="1"/>
  <c r="AG1237" i="1"/>
  <c r="AI1237" i="1"/>
  <c r="AJ1237" i="1"/>
  <c r="AK1237" i="1"/>
  <c r="AL1237" i="1"/>
  <c r="AD1238" i="1"/>
  <c r="AF1238" i="1"/>
  <c r="AG1238" i="1"/>
  <c r="AI1238" i="1"/>
  <c r="AJ1238" i="1"/>
  <c r="AK1238" i="1"/>
  <c r="AL1238" i="1"/>
  <c r="AD1239" i="1"/>
  <c r="AF1239" i="1"/>
  <c r="AG1239" i="1"/>
  <c r="AI1239" i="1"/>
  <c r="AJ1239" i="1"/>
  <c r="AK1239" i="1"/>
  <c r="AL1239" i="1"/>
  <c r="AD1240" i="1"/>
  <c r="AF1240" i="1"/>
  <c r="AG1240" i="1"/>
  <c r="AI1240" i="1"/>
  <c r="AJ1240" i="1"/>
  <c r="AK1240" i="1"/>
  <c r="AL1240" i="1"/>
  <c r="AD1241" i="1"/>
  <c r="AF1241" i="1"/>
  <c r="AG1241" i="1"/>
  <c r="AI1241" i="1"/>
  <c r="AJ1241" i="1"/>
  <c r="AK1241" i="1"/>
  <c r="AL1241" i="1"/>
  <c r="AD1242" i="1"/>
  <c r="AF1242" i="1"/>
  <c r="AG1242" i="1"/>
  <c r="AI1242" i="1"/>
  <c r="AJ1242" i="1"/>
  <c r="AK1242" i="1"/>
  <c r="AL1242" i="1"/>
  <c r="AD1243" i="1"/>
  <c r="AF1243" i="1"/>
  <c r="AG1243" i="1"/>
  <c r="AI1243" i="1"/>
  <c r="AJ1243" i="1"/>
  <c r="AK1243" i="1"/>
  <c r="AL1243" i="1"/>
  <c r="AD1244" i="1"/>
  <c r="AF1244" i="1"/>
  <c r="AG1244" i="1"/>
  <c r="AI1244" i="1"/>
  <c r="AJ1244" i="1"/>
  <c r="AK1244" i="1"/>
  <c r="AL1244" i="1"/>
  <c r="AD1245" i="1"/>
  <c r="AF1245" i="1"/>
  <c r="AG1245" i="1"/>
  <c r="AI1245" i="1"/>
  <c r="AJ1245" i="1"/>
  <c r="AK1245" i="1"/>
  <c r="AL1245" i="1"/>
  <c r="AD1246" i="1"/>
  <c r="AF1246" i="1"/>
  <c r="AG1246" i="1"/>
  <c r="AI1246" i="1"/>
  <c r="AJ1246" i="1"/>
  <c r="AK1246" i="1"/>
  <c r="AL1246" i="1"/>
  <c r="AD1247" i="1"/>
  <c r="AF1247" i="1"/>
  <c r="AG1247" i="1"/>
  <c r="AI1247" i="1"/>
  <c r="AJ1247" i="1"/>
  <c r="AK1247" i="1"/>
  <c r="AL1247" i="1"/>
  <c r="AD1248" i="1"/>
  <c r="AF1248" i="1"/>
  <c r="AG1248" i="1"/>
  <c r="AI1248" i="1"/>
  <c r="AJ1248" i="1"/>
  <c r="AK1248" i="1"/>
  <c r="AL1248" i="1"/>
  <c r="AD1249" i="1"/>
  <c r="AF1249" i="1"/>
  <c r="AG1249" i="1"/>
  <c r="AI1249" i="1"/>
  <c r="AJ1249" i="1"/>
  <c r="AK1249" i="1"/>
  <c r="AL1249" i="1"/>
  <c r="AD1250" i="1"/>
  <c r="AF1250" i="1"/>
  <c r="AG1250" i="1"/>
  <c r="AI1250" i="1"/>
  <c r="AJ1250" i="1"/>
  <c r="AK1250" i="1"/>
  <c r="AL1250" i="1"/>
  <c r="AD1251" i="1"/>
  <c r="AF1251" i="1"/>
  <c r="AG1251" i="1"/>
  <c r="AI1251" i="1"/>
  <c r="AJ1251" i="1"/>
  <c r="AK1251" i="1"/>
  <c r="AL1251" i="1"/>
  <c r="AD1252" i="1"/>
  <c r="AF1252" i="1"/>
  <c r="AG1252" i="1"/>
  <c r="AI1252" i="1"/>
  <c r="AJ1252" i="1"/>
  <c r="AK1252" i="1"/>
  <c r="AL1252" i="1"/>
  <c r="AD1253" i="1"/>
  <c r="AF1253" i="1"/>
  <c r="AG1253" i="1"/>
  <c r="AI1253" i="1"/>
  <c r="AJ1253" i="1"/>
  <c r="AK1253" i="1"/>
  <c r="AL1253" i="1"/>
  <c r="AD1254" i="1"/>
  <c r="AF1254" i="1"/>
  <c r="AG1254" i="1"/>
  <c r="AI1254" i="1"/>
  <c r="AJ1254" i="1"/>
  <c r="AK1254" i="1"/>
  <c r="AL1254" i="1"/>
  <c r="AD1255" i="1"/>
  <c r="AF1255" i="1"/>
  <c r="AG1255" i="1"/>
  <c r="AI1255" i="1"/>
  <c r="AJ1255" i="1"/>
  <c r="AK1255" i="1"/>
  <c r="AL1255" i="1"/>
  <c r="AD1256" i="1"/>
  <c r="AF1256" i="1"/>
  <c r="AG1256" i="1"/>
  <c r="AI1256" i="1"/>
  <c r="AJ1256" i="1"/>
  <c r="AK1256" i="1"/>
  <c r="AL1256" i="1"/>
  <c r="AD1257" i="1"/>
  <c r="AF1257" i="1"/>
  <c r="AG1257" i="1"/>
  <c r="AI1257" i="1"/>
  <c r="AJ1257" i="1"/>
  <c r="AK1257" i="1"/>
  <c r="AL1257" i="1"/>
  <c r="AD1258" i="1"/>
  <c r="AF1258" i="1"/>
  <c r="AG1258" i="1"/>
  <c r="AI1258" i="1"/>
  <c r="AJ1258" i="1"/>
  <c r="AK1258" i="1"/>
  <c r="AL1258" i="1"/>
  <c r="AD1259" i="1"/>
  <c r="AF1259" i="1"/>
  <c r="AG1259" i="1"/>
  <c r="AI1259" i="1"/>
  <c r="AJ1259" i="1"/>
  <c r="AK1259" i="1"/>
  <c r="AL1259" i="1"/>
  <c r="AD1260" i="1"/>
  <c r="AF1260" i="1"/>
  <c r="AG1260" i="1"/>
  <c r="AI1260" i="1"/>
  <c r="AJ1260" i="1"/>
  <c r="AK1260" i="1"/>
  <c r="AL1260" i="1"/>
  <c r="AD1261" i="1"/>
  <c r="AF1261" i="1"/>
  <c r="AG1261" i="1"/>
  <c r="AI1261" i="1"/>
  <c r="AJ1261" i="1"/>
  <c r="AK1261" i="1"/>
  <c r="AL1261" i="1"/>
  <c r="AD1262" i="1"/>
  <c r="AF1262" i="1"/>
  <c r="AG1262" i="1"/>
  <c r="AI1262" i="1"/>
  <c r="AJ1262" i="1"/>
  <c r="AK1262" i="1"/>
  <c r="AL1262" i="1"/>
  <c r="AD1263" i="1"/>
  <c r="AF1263" i="1"/>
  <c r="AG1263" i="1"/>
  <c r="AI1263" i="1"/>
  <c r="AJ1263" i="1"/>
  <c r="AK1263" i="1"/>
  <c r="AL1263" i="1"/>
  <c r="AD1264" i="1"/>
  <c r="AF1264" i="1"/>
  <c r="AG1264" i="1"/>
  <c r="AI1264" i="1"/>
  <c r="AJ1264" i="1"/>
  <c r="AK1264" i="1"/>
  <c r="AL1264" i="1"/>
  <c r="AD1265" i="1"/>
  <c r="AF1265" i="1"/>
  <c r="AG1265" i="1"/>
  <c r="AI1265" i="1"/>
  <c r="AJ1265" i="1"/>
  <c r="AK1265" i="1"/>
  <c r="AL1265" i="1"/>
  <c r="AD1266" i="1"/>
  <c r="AF1266" i="1"/>
  <c r="AG1266" i="1"/>
  <c r="AI1266" i="1"/>
  <c r="AJ1266" i="1"/>
  <c r="AK1266" i="1"/>
  <c r="AL1266" i="1"/>
  <c r="AD1267" i="1"/>
  <c r="AF1267" i="1"/>
  <c r="AG1267" i="1"/>
  <c r="AI1267" i="1"/>
  <c r="AJ1267" i="1"/>
  <c r="AK1267" i="1"/>
  <c r="AL1267" i="1"/>
  <c r="AD1268" i="1"/>
  <c r="AF1268" i="1"/>
  <c r="AG1268" i="1"/>
  <c r="AI1268" i="1"/>
  <c r="AJ1268" i="1"/>
  <c r="AK1268" i="1"/>
  <c r="AL1268" i="1"/>
  <c r="AD1269" i="1"/>
  <c r="AF1269" i="1"/>
  <c r="AG1269" i="1"/>
  <c r="AI1269" i="1"/>
  <c r="AJ1269" i="1"/>
  <c r="AK1269" i="1"/>
  <c r="AL1269" i="1"/>
  <c r="AD1270" i="1"/>
  <c r="AF1270" i="1"/>
  <c r="AG1270" i="1"/>
  <c r="AI1270" i="1"/>
  <c r="AJ1270" i="1"/>
  <c r="AK1270" i="1"/>
  <c r="AL1270" i="1"/>
  <c r="AD1271" i="1"/>
  <c r="AF1271" i="1"/>
  <c r="AG1271" i="1"/>
  <c r="AI1271" i="1"/>
  <c r="AJ1271" i="1"/>
  <c r="AK1271" i="1"/>
  <c r="AL1271" i="1"/>
  <c r="AD1272" i="1"/>
  <c r="AF1272" i="1"/>
  <c r="AG1272" i="1"/>
  <c r="AI1272" i="1"/>
  <c r="AJ1272" i="1"/>
  <c r="AK1272" i="1"/>
  <c r="AL1272" i="1"/>
  <c r="AD1273" i="1"/>
  <c r="AF1273" i="1"/>
  <c r="AG1273" i="1"/>
  <c r="AI1273" i="1"/>
  <c r="AJ1273" i="1"/>
  <c r="AK1273" i="1"/>
  <c r="AL1273" i="1"/>
  <c r="AD1274" i="1"/>
  <c r="AF1274" i="1"/>
  <c r="AG1274" i="1"/>
  <c r="AI1274" i="1"/>
  <c r="AJ1274" i="1"/>
  <c r="AK1274" i="1"/>
  <c r="AL1274" i="1"/>
  <c r="AD1275" i="1"/>
  <c r="AF1275" i="1"/>
  <c r="AG1275" i="1"/>
  <c r="AI1275" i="1"/>
  <c r="AJ1275" i="1"/>
  <c r="AK1275" i="1"/>
  <c r="AL1275" i="1"/>
  <c r="AD1276" i="1"/>
  <c r="AF1276" i="1"/>
  <c r="AG1276" i="1"/>
  <c r="AI1276" i="1"/>
  <c r="AJ1276" i="1"/>
  <c r="AK1276" i="1"/>
  <c r="AL1276" i="1"/>
  <c r="AD1277" i="1"/>
  <c r="AF1277" i="1"/>
  <c r="AG1277" i="1"/>
  <c r="AI1277" i="1"/>
  <c r="AJ1277" i="1"/>
  <c r="AK1277" i="1"/>
  <c r="AL1277" i="1"/>
  <c r="AD1278" i="1"/>
  <c r="AF1278" i="1"/>
  <c r="AG1278" i="1"/>
  <c r="AI1278" i="1"/>
  <c r="AJ1278" i="1"/>
  <c r="AK1278" i="1"/>
  <c r="AL1278" i="1"/>
  <c r="AD1279" i="1"/>
  <c r="AF1279" i="1"/>
  <c r="AG1279" i="1"/>
  <c r="AI1279" i="1"/>
  <c r="AJ1279" i="1"/>
  <c r="AK1279" i="1"/>
  <c r="AL1279" i="1"/>
  <c r="AD1280" i="1"/>
  <c r="AF1280" i="1"/>
  <c r="AG1280" i="1"/>
  <c r="AI1280" i="1"/>
  <c r="AJ1280" i="1"/>
  <c r="AK1280" i="1"/>
  <c r="AL1280" i="1"/>
  <c r="AD1281" i="1"/>
  <c r="AF1281" i="1"/>
  <c r="AG1281" i="1"/>
  <c r="AI1281" i="1"/>
  <c r="AJ1281" i="1"/>
  <c r="AK1281" i="1"/>
  <c r="AL1281" i="1"/>
  <c r="AD1282" i="1"/>
  <c r="AF1282" i="1"/>
  <c r="AG1282" i="1"/>
  <c r="AI1282" i="1"/>
  <c r="AJ1282" i="1"/>
  <c r="AK1282" i="1"/>
  <c r="AL1282" i="1"/>
  <c r="AD1283" i="1"/>
  <c r="AF1283" i="1"/>
  <c r="AG1283" i="1"/>
  <c r="AI1283" i="1"/>
  <c r="AJ1283" i="1"/>
  <c r="AK1283" i="1"/>
  <c r="AL1283" i="1"/>
  <c r="AD1284" i="1"/>
  <c r="AF1284" i="1"/>
  <c r="AG1284" i="1"/>
  <c r="AI1284" i="1"/>
  <c r="AJ1284" i="1"/>
  <c r="AK1284" i="1"/>
  <c r="AL1284" i="1"/>
  <c r="AD1285" i="1"/>
  <c r="AF1285" i="1"/>
  <c r="AG1285" i="1"/>
  <c r="AI1285" i="1"/>
  <c r="AJ1285" i="1"/>
  <c r="AK1285" i="1"/>
  <c r="AL1285" i="1"/>
  <c r="AD1286" i="1"/>
  <c r="AF1286" i="1"/>
  <c r="AG1286" i="1"/>
  <c r="AI1286" i="1"/>
  <c r="AJ1286" i="1"/>
  <c r="AK1286" i="1"/>
  <c r="AL1286" i="1"/>
  <c r="AD1287" i="1"/>
  <c r="AF1287" i="1"/>
  <c r="AG1287" i="1"/>
  <c r="AI1287" i="1"/>
  <c r="AJ1287" i="1"/>
  <c r="AK1287" i="1"/>
  <c r="AL1287" i="1"/>
  <c r="AD1288" i="1"/>
  <c r="AF1288" i="1"/>
  <c r="AG1288" i="1"/>
  <c r="AI1288" i="1"/>
  <c r="AJ1288" i="1"/>
  <c r="AK1288" i="1"/>
  <c r="AL1288" i="1"/>
  <c r="AD1289" i="1"/>
  <c r="AF1289" i="1"/>
  <c r="AG1289" i="1"/>
  <c r="AI1289" i="1"/>
  <c r="AJ1289" i="1"/>
  <c r="AK1289" i="1"/>
  <c r="AL1289" i="1"/>
  <c r="AD1290" i="1"/>
  <c r="AF1290" i="1"/>
  <c r="AG1290" i="1"/>
  <c r="AI1290" i="1"/>
  <c r="AJ1290" i="1"/>
  <c r="AK1290" i="1"/>
  <c r="AL1290" i="1"/>
  <c r="AD1291" i="1"/>
  <c r="AF1291" i="1"/>
  <c r="AG1291" i="1"/>
  <c r="AI1291" i="1"/>
  <c r="AJ1291" i="1"/>
  <c r="AK1291" i="1"/>
  <c r="AL1291" i="1"/>
  <c r="AD1292" i="1"/>
  <c r="AF1292" i="1"/>
  <c r="AG1292" i="1"/>
  <c r="AI1292" i="1"/>
  <c r="AJ1292" i="1"/>
  <c r="AK1292" i="1"/>
  <c r="AL1292" i="1"/>
  <c r="AD1293" i="1"/>
  <c r="AF1293" i="1"/>
  <c r="AG1293" i="1"/>
  <c r="AI1293" i="1"/>
  <c r="AJ1293" i="1"/>
  <c r="AK1293" i="1"/>
  <c r="AL1293" i="1"/>
  <c r="AD1294" i="1"/>
  <c r="AF1294" i="1"/>
  <c r="AG1294" i="1"/>
  <c r="AI1294" i="1"/>
  <c r="AJ1294" i="1"/>
  <c r="AK1294" i="1"/>
  <c r="AL1294" i="1"/>
  <c r="AD1295" i="1"/>
  <c r="AF1295" i="1"/>
  <c r="AG1295" i="1"/>
  <c r="AI1295" i="1"/>
  <c r="AJ1295" i="1"/>
  <c r="AK1295" i="1"/>
  <c r="AL1295" i="1"/>
  <c r="AD1296" i="1"/>
  <c r="AF1296" i="1"/>
  <c r="AG1296" i="1"/>
  <c r="AI1296" i="1"/>
  <c r="AJ1296" i="1"/>
  <c r="AK1296" i="1"/>
  <c r="AL1296" i="1"/>
  <c r="AD1297" i="1"/>
  <c r="AF1297" i="1"/>
  <c r="AG1297" i="1"/>
  <c r="AI1297" i="1"/>
  <c r="AJ1297" i="1"/>
  <c r="AK1297" i="1"/>
  <c r="AL1297" i="1"/>
  <c r="AD1298" i="1"/>
  <c r="AF1298" i="1"/>
  <c r="AG1298" i="1"/>
  <c r="AI1298" i="1"/>
  <c r="AJ1298" i="1"/>
  <c r="AK1298" i="1"/>
  <c r="AL1298" i="1"/>
  <c r="AD1299" i="1"/>
  <c r="AF1299" i="1"/>
  <c r="AG1299" i="1"/>
  <c r="AI1299" i="1"/>
  <c r="AJ1299" i="1"/>
  <c r="AK1299" i="1"/>
  <c r="AL1299" i="1"/>
  <c r="AD1300" i="1"/>
  <c r="AF1300" i="1"/>
  <c r="AG1300" i="1"/>
  <c r="AI1300" i="1"/>
  <c r="AJ1300" i="1"/>
  <c r="AK1300" i="1"/>
  <c r="AL1300" i="1"/>
  <c r="AD1301" i="1"/>
  <c r="AF1301" i="1"/>
  <c r="AG1301" i="1"/>
  <c r="AI1301" i="1"/>
  <c r="AJ1301" i="1"/>
  <c r="AK1301" i="1"/>
  <c r="AL1301" i="1"/>
  <c r="AD1302" i="1"/>
  <c r="AF1302" i="1"/>
  <c r="AG1302" i="1"/>
  <c r="AI1302" i="1"/>
  <c r="AJ1302" i="1"/>
  <c r="AK1302" i="1"/>
  <c r="AL1302" i="1"/>
  <c r="AD1303" i="1"/>
  <c r="AF1303" i="1"/>
  <c r="AG1303" i="1"/>
  <c r="AI1303" i="1"/>
  <c r="AJ1303" i="1"/>
  <c r="AK1303" i="1"/>
  <c r="AL1303" i="1"/>
  <c r="AD1304" i="1"/>
  <c r="AF1304" i="1"/>
  <c r="AG1304" i="1"/>
  <c r="AI1304" i="1"/>
  <c r="AJ1304" i="1"/>
  <c r="AK1304" i="1"/>
  <c r="AL1304" i="1"/>
  <c r="AD1305" i="1"/>
  <c r="AF1305" i="1"/>
  <c r="AG1305" i="1"/>
  <c r="AI1305" i="1"/>
  <c r="AJ1305" i="1"/>
  <c r="AK1305" i="1"/>
  <c r="AL1305" i="1"/>
  <c r="AD1306" i="1"/>
  <c r="AF1306" i="1"/>
  <c r="AG1306" i="1"/>
  <c r="AI1306" i="1"/>
  <c r="AJ1306" i="1"/>
  <c r="AK1306" i="1"/>
  <c r="AL1306" i="1"/>
  <c r="AD1307" i="1"/>
  <c r="AF1307" i="1"/>
  <c r="AG1307" i="1"/>
  <c r="AI1307" i="1"/>
  <c r="AJ1307" i="1"/>
  <c r="AK1307" i="1"/>
  <c r="AL1307" i="1"/>
  <c r="AD1308" i="1"/>
  <c r="AF1308" i="1"/>
  <c r="AG1308" i="1"/>
  <c r="AI1308" i="1"/>
  <c r="AJ1308" i="1"/>
  <c r="AK1308" i="1"/>
  <c r="AL1308" i="1"/>
  <c r="AD1309" i="1"/>
  <c r="AF1309" i="1"/>
  <c r="AG1309" i="1"/>
  <c r="AI1309" i="1"/>
  <c r="AJ1309" i="1"/>
  <c r="AK1309" i="1"/>
  <c r="AL1309" i="1"/>
  <c r="AD1310" i="1"/>
  <c r="AF1310" i="1"/>
  <c r="AG1310" i="1"/>
  <c r="AI1310" i="1"/>
  <c r="AJ1310" i="1"/>
  <c r="AK1310" i="1"/>
  <c r="AL1310" i="1"/>
  <c r="AD1311" i="1"/>
  <c r="AF1311" i="1"/>
  <c r="AG1311" i="1"/>
  <c r="AI1311" i="1"/>
  <c r="AJ1311" i="1"/>
  <c r="AK1311" i="1"/>
  <c r="AL1311" i="1"/>
  <c r="AD1312" i="1"/>
  <c r="AF1312" i="1"/>
  <c r="AG1312" i="1"/>
  <c r="AI1312" i="1"/>
  <c r="AJ1312" i="1"/>
  <c r="AK1312" i="1"/>
  <c r="AL1312" i="1"/>
  <c r="AD1313" i="1"/>
  <c r="AF1313" i="1"/>
  <c r="AG1313" i="1"/>
  <c r="AI1313" i="1"/>
  <c r="AJ1313" i="1"/>
  <c r="AK1313" i="1"/>
  <c r="AL1313" i="1"/>
  <c r="AD1314" i="1"/>
  <c r="AF1314" i="1"/>
  <c r="AG1314" i="1"/>
  <c r="AI1314" i="1"/>
  <c r="AJ1314" i="1"/>
  <c r="AK1314" i="1"/>
  <c r="AL1314" i="1"/>
  <c r="AD1315" i="1"/>
  <c r="AF1315" i="1"/>
  <c r="AG1315" i="1"/>
  <c r="AI1315" i="1"/>
  <c r="AJ1315" i="1"/>
  <c r="AK1315" i="1"/>
  <c r="AL1315" i="1"/>
  <c r="AD1316" i="1"/>
  <c r="AF1316" i="1"/>
  <c r="AG1316" i="1"/>
  <c r="AI1316" i="1"/>
  <c r="AJ1316" i="1"/>
  <c r="AK1316" i="1"/>
  <c r="AL1316" i="1"/>
  <c r="AD1317" i="1"/>
  <c r="AF1317" i="1"/>
  <c r="AG1317" i="1"/>
  <c r="AI1317" i="1"/>
  <c r="AJ1317" i="1"/>
  <c r="AK1317" i="1"/>
  <c r="AL1317" i="1"/>
  <c r="AD1318" i="1"/>
  <c r="AF1318" i="1"/>
  <c r="AG1318" i="1"/>
  <c r="AI1318" i="1"/>
  <c r="AJ1318" i="1"/>
  <c r="AK1318" i="1"/>
  <c r="AL1318" i="1"/>
  <c r="AD1319" i="1"/>
  <c r="AF1319" i="1"/>
  <c r="AG1319" i="1"/>
  <c r="AI1319" i="1"/>
  <c r="AJ1319" i="1"/>
  <c r="AK1319" i="1"/>
  <c r="AL1319" i="1"/>
  <c r="AD1320" i="1"/>
  <c r="AF1320" i="1"/>
  <c r="AG1320" i="1"/>
  <c r="AI1320" i="1"/>
  <c r="AJ1320" i="1"/>
  <c r="AK1320" i="1"/>
  <c r="AL1320" i="1"/>
  <c r="AD902" i="1"/>
  <c r="AF902" i="1"/>
  <c r="AG902" i="1"/>
  <c r="AI902" i="1"/>
  <c r="AJ902" i="1"/>
  <c r="AK902" i="1"/>
  <c r="AL902" i="1"/>
  <c r="AD903" i="1"/>
  <c r="AF903" i="1"/>
  <c r="AG903" i="1"/>
  <c r="AI903" i="1"/>
  <c r="AJ903" i="1"/>
  <c r="AK903" i="1"/>
  <c r="AL903" i="1"/>
  <c r="AD904" i="1"/>
  <c r="AF904" i="1"/>
  <c r="AG904" i="1"/>
  <c r="AI904" i="1"/>
  <c r="AJ904" i="1"/>
  <c r="AK904" i="1"/>
  <c r="AL904" i="1"/>
  <c r="AD905" i="1"/>
  <c r="AF905" i="1"/>
  <c r="AG905" i="1"/>
  <c r="AI905" i="1"/>
  <c r="AJ905" i="1"/>
  <c r="AK905" i="1"/>
  <c r="AL905" i="1"/>
  <c r="AD1321" i="1"/>
  <c r="AF1321" i="1"/>
  <c r="AG1321" i="1"/>
  <c r="AI1321" i="1"/>
  <c r="AJ1321" i="1"/>
  <c r="AK1321" i="1"/>
  <c r="AL1321" i="1"/>
  <c r="AD906" i="1"/>
  <c r="AF906" i="1"/>
  <c r="AG906" i="1"/>
  <c r="AI906" i="1"/>
  <c r="AJ906" i="1"/>
  <c r="AK906" i="1"/>
  <c r="AL906" i="1"/>
  <c r="AD1322" i="1"/>
  <c r="AF1322" i="1"/>
  <c r="AG1322" i="1"/>
  <c r="AI1322" i="1"/>
  <c r="AJ1322" i="1"/>
  <c r="AK1322" i="1"/>
  <c r="AL1322" i="1"/>
  <c r="AD1323" i="1"/>
  <c r="AF1323" i="1"/>
  <c r="AG1323" i="1"/>
  <c r="AI1323" i="1"/>
  <c r="AJ1323" i="1"/>
  <c r="AK1323" i="1"/>
  <c r="AL1323" i="1"/>
  <c r="AD1324" i="1"/>
  <c r="AF1324" i="1"/>
  <c r="AG1324" i="1"/>
  <c r="AI1324" i="1"/>
  <c r="AJ1324" i="1"/>
  <c r="AK1324" i="1"/>
  <c r="AL1324" i="1"/>
  <c r="AD1325" i="1"/>
  <c r="AF1325" i="1"/>
  <c r="AG1325" i="1"/>
  <c r="AI1325" i="1"/>
  <c r="AJ1325" i="1"/>
  <c r="AK1325" i="1"/>
  <c r="AL1325" i="1"/>
  <c r="AD1326" i="1"/>
  <c r="AF1326" i="1"/>
  <c r="AG1326" i="1"/>
  <c r="AI1326" i="1"/>
  <c r="AJ1326" i="1"/>
  <c r="AK1326" i="1"/>
  <c r="AL1326" i="1"/>
  <c r="AD1327" i="1"/>
  <c r="AF1327" i="1"/>
  <c r="AG1327" i="1"/>
  <c r="AI1327" i="1"/>
  <c r="AJ1327" i="1"/>
  <c r="AK1327" i="1"/>
  <c r="AL1327" i="1"/>
  <c r="AD1328" i="1"/>
  <c r="AF1328" i="1"/>
  <c r="AG1328" i="1"/>
  <c r="AI1328" i="1"/>
  <c r="AJ1328" i="1"/>
  <c r="AK1328" i="1"/>
  <c r="AL1328" i="1"/>
  <c r="AD1329" i="1"/>
  <c r="AF1329" i="1"/>
  <c r="AG1329" i="1"/>
  <c r="AI1329" i="1"/>
  <c r="AJ1329" i="1"/>
  <c r="AK1329" i="1"/>
  <c r="AL1329" i="1"/>
  <c r="AD1330" i="1"/>
  <c r="AF1330" i="1"/>
  <c r="AG1330" i="1"/>
  <c r="AI1330" i="1"/>
  <c r="AJ1330" i="1"/>
  <c r="AK1330" i="1"/>
  <c r="AL1330" i="1"/>
  <c r="AD1331" i="1"/>
  <c r="AF1331" i="1"/>
  <c r="AG1331" i="1"/>
  <c r="AI1331" i="1"/>
  <c r="AJ1331" i="1"/>
  <c r="AK1331" i="1"/>
  <c r="AL1331" i="1"/>
  <c r="AD1332" i="1"/>
  <c r="AF1332" i="1"/>
  <c r="AG1332" i="1"/>
  <c r="AI1332" i="1"/>
  <c r="AJ1332" i="1"/>
  <c r="AK1332" i="1"/>
  <c r="AL1332" i="1"/>
  <c r="AD1333" i="1"/>
  <c r="AF1333" i="1"/>
  <c r="AG1333" i="1"/>
  <c r="AI1333" i="1"/>
  <c r="AJ1333" i="1"/>
  <c r="AK1333" i="1"/>
  <c r="AL1333" i="1"/>
  <c r="AD1334" i="1"/>
  <c r="AF1334" i="1"/>
  <c r="AG1334" i="1"/>
  <c r="AI1334" i="1"/>
  <c r="AJ1334" i="1"/>
  <c r="AK1334" i="1"/>
  <c r="AL1334" i="1"/>
  <c r="AD1335" i="1"/>
  <c r="AF1335" i="1"/>
  <c r="AG1335" i="1"/>
  <c r="AI1335" i="1"/>
  <c r="AJ1335" i="1"/>
  <c r="AK1335" i="1"/>
  <c r="AL1335" i="1"/>
  <c r="AD1336" i="1"/>
  <c r="AF1336" i="1"/>
  <c r="AG1336" i="1"/>
  <c r="AI1336" i="1"/>
  <c r="AJ1336" i="1"/>
  <c r="AK1336" i="1"/>
  <c r="AL1336" i="1"/>
  <c r="AD1337" i="1"/>
  <c r="AF1337" i="1"/>
  <c r="AG1337" i="1"/>
  <c r="AI1337" i="1"/>
  <c r="AJ1337" i="1"/>
  <c r="AK1337" i="1"/>
  <c r="AL1337" i="1"/>
  <c r="AD1338" i="1"/>
  <c r="AF1338" i="1"/>
  <c r="AG1338" i="1"/>
  <c r="AI1338" i="1"/>
  <c r="AJ1338" i="1"/>
  <c r="AK1338" i="1"/>
  <c r="AL1338" i="1"/>
  <c r="AD1339" i="1"/>
  <c r="AF1339" i="1"/>
  <c r="AG1339" i="1"/>
  <c r="AI1339" i="1"/>
  <c r="AJ1339" i="1"/>
  <c r="AK1339" i="1"/>
  <c r="AL1339" i="1"/>
  <c r="AD1340" i="1"/>
  <c r="AF1340" i="1"/>
  <c r="AG1340" i="1"/>
  <c r="AI1340" i="1"/>
  <c r="AJ1340" i="1"/>
  <c r="AK1340" i="1"/>
  <c r="AL1340" i="1"/>
  <c r="AD1341" i="1"/>
  <c r="AF1341" i="1"/>
  <c r="AG1341" i="1"/>
  <c r="AI1341" i="1"/>
  <c r="AJ1341" i="1"/>
  <c r="AK1341" i="1"/>
  <c r="AL1341" i="1"/>
  <c r="AD1342" i="1"/>
  <c r="AF1342" i="1"/>
  <c r="AG1342" i="1"/>
  <c r="AI1342" i="1"/>
  <c r="AJ1342" i="1"/>
  <c r="AK1342" i="1"/>
  <c r="AL1342" i="1"/>
  <c r="AD1343" i="1"/>
  <c r="AF1343" i="1"/>
  <c r="AG1343" i="1"/>
  <c r="AI1343" i="1"/>
  <c r="AJ1343" i="1"/>
  <c r="AK1343" i="1"/>
  <c r="AL1343" i="1"/>
  <c r="AD1344" i="1"/>
  <c r="AF1344" i="1"/>
  <c r="AG1344" i="1"/>
  <c r="AI1344" i="1"/>
  <c r="AJ1344" i="1"/>
  <c r="AK1344" i="1"/>
  <c r="AL1344" i="1"/>
  <c r="AD1345" i="1"/>
  <c r="AF1345" i="1"/>
  <c r="AG1345" i="1"/>
  <c r="AI1345" i="1"/>
  <c r="AJ1345" i="1"/>
  <c r="AK1345" i="1"/>
  <c r="AL1345" i="1"/>
  <c r="AD1346" i="1"/>
  <c r="AF1346" i="1"/>
  <c r="AG1346" i="1"/>
  <c r="AI1346" i="1"/>
  <c r="AJ1346" i="1"/>
  <c r="AK1346" i="1"/>
  <c r="AL1346" i="1"/>
  <c r="AD1347" i="1"/>
  <c r="AF1347" i="1"/>
  <c r="AG1347" i="1"/>
  <c r="AI1347" i="1"/>
  <c r="AJ1347" i="1"/>
  <c r="AK1347" i="1"/>
  <c r="AL1347" i="1"/>
  <c r="AD907" i="1"/>
  <c r="AF907" i="1"/>
  <c r="AG907" i="1"/>
  <c r="AI907" i="1"/>
  <c r="AJ907" i="1"/>
  <c r="AK907" i="1"/>
  <c r="AL907" i="1"/>
  <c r="AD1348" i="1"/>
  <c r="AF1348" i="1"/>
  <c r="AG1348" i="1"/>
  <c r="AI1348" i="1"/>
  <c r="AJ1348" i="1"/>
  <c r="AK1348" i="1"/>
  <c r="AL1348" i="1"/>
  <c r="AD1349" i="1"/>
  <c r="AF1349" i="1"/>
  <c r="AG1349" i="1"/>
  <c r="AI1349" i="1"/>
  <c r="AJ1349" i="1"/>
  <c r="AK1349" i="1"/>
  <c r="AL1349" i="1"/>
  <c r="AD1350" i="1"/>
  <c r="AF1350" i="1"/>
  <c r="AG1350" i="1"/>
  <c r="AI1350" i="1"/>
  <c r="AJ1350" i="1"/>
  <c r="AK1350" i="1"/>
  <c r="AL1350" i="1"/>
  <c r="AD1351" i="1"/>
  <c r="AF1351" i="1"/>
  <c r="AG1351" i="1"/>
  <c r="AI1351" i="1"/>
  <c r="AJ1351" i="1"/>
  <c r="AK1351" i="1"/>
  <c r="AL1351" i="1"/>
  <c r="AD1352" i="1"/>
  <c r="AF1352" i="1"/>
  <c r="AG1352" i="1"/>
  <c r="AI1352" i="1"/>
  <c r="AJ1352" i="1"/>
  <c r="AK1352" i="1"/>
  <c r="AL1352" i="1"/>
  <c r="AD1353" i="1"/>
  <c r="AF1353" i="1"/>
  <c r="AG1353" i="1"/>
  <c r="AI1353" i="1"/>
  <c r="AJ1353" i="1"/>
  <c r="AK1353" i="1"/>
  <c r="AL1353" i="1"/>
  <c r="AD1354" i="1"/>
  <c r="AF1354" i="1"/>
  <c r="AG1354" i="1"/>
  <c r="AI1354" i="1"/>
  <c r="AJ1354" i="1"/>
  <c r="AK1354" i="1"/>
  <c r="AL1354" i="1"/>
  <c r="AD1355" i="1"/>
  <c r="AF1355" i="1"/>
  <c r="AG1355" i="1"/>
  <c r="AI1355" i="1"/>
  <c r="AJ1355" i="1"/>
  <c r="AK1355" i="1"/>
  <c r="AL1355" i="1"/>
  <c r="AD1356" i="1"/>
  <c r="AF1356" i="1"/>
  <c r="AG1356" i="1"/>
  <c r="AI1356" i="1"/>
  <c r="AJ1356" i="1"/>
  <c r="AK1356" i="1"/>
  <c r="AL1356" i="1"/>
  <c r="AD1357" i="1"/>
  <c r="AF1357" i="1"/>
  <c r="AG1357" i="1"/>
  <c r="AI1357" i="1"/>
  <c r="AJ1357" i="1"/>
  <c r="AK1357" i="1"/>
  <c r="AL1357" i="1"/>
  <c r="AD908" i="1"/>
  <c r="AF908" i="1"/>
  <c r="AG908" i="1"/>
  <c r="AI908" i="1"/>
  <c r="AJ908" i="1"/>
  <c r="AK908" i="1"/>
  <c r="AL908" i="1"/>
  <c r="AD1358" i="1"/>
  <c r="AF1358" i="1"/>
  <c r="AG1358" i="1"/>
  <c r="AI1358" i="1"/>
  <c r="AJ1358" i="1"/>
  <c r="AK1358" i="1"/>
  <c r="AL1358" i="1"/>
  <c r="AD909" i="1"/>
  <c r="AF909" i="1"/>
  <c r="AG909" i="1"/>
  <c r="AI909" i="1"/>
  <c r="AJ909" i="1"/>
  <c r="AK909" i="1"/>
  <c r="AL909" i="1"/>
  <c r="AD1359" i="1"/>
  <c r="AF1359" i="1"/>
  <c r="AG1359" i="1"/>
  <c r="AI1359" i="1"/>
  <c r="AJ1359" i="1"/>
  <c r="AK1359" i="1"/>
  <c r="AL1359" i="1"/>
  <c r="AD910" i="1"/>
  <c r="AF910" i="1"/>
  <c r="AG910" i="1"/>
  <c r="AI910" i="1"/>
  <c r="AJ910" i="1"/>
  <c r="AK910" i="1"/>
  <c r="AL910" i="1"/>
  <c r="AD1360" i="1"/>
  <c r="AF1360" i="1"/>
  <c r="AG1360" i="1"/>
  <c r="AI1360" i="1"/>
  <c r="AJ1360" i="1"/>
  <c r="AK1360" i="1"/>
  <c r="AL1360" i="1"/>
  <c r="AD911" i="1"/>
  <c r="AF911" i="1"/>
  <c r="AG911" i="1"/>
  <c r="AI911" i="1"/>
  <c r="AJ911" i="1"/>
  <c r="AK911" i="1"/>
  <c r="AL911" i="1"/>
  <c r="AD912" i="1"/>
  <c r="AF912" i="1"/>
  <c r="AG912" i="1"/>
  <c r="AI912" i="1"/>
  <c r="AJ912" i="1"/>
  <c r="AK912" i="1"/>
  <c r="AL912" i="1"/>
  <c r="AD1361" i="1"/>
  <c r="AF1361" i="1"/>
  <c r="AG1361" i="1"/>
  <c r="AI1361" i="1"/>
  <c r="AJ1361" i="1"/>
  <c r="AK1361" i="1"/>
  <c r="AL1361" i="1"/>
  <c r="AD1362" i="1"/>
  <c r="AF1362" i="1"/>
  <c r="AG1362" i="1"/>
  <c r="AI1362" i="1"/>
  <c r="AJ1362" i="1"/>
  <c r="AK1362" i="1"/>
  <c r="AL1362" i="1"/>
  <c r="AD1363" i="1"/>
  <c r="AF1363" i="1"/>
  <c r="AG1363" i="1"/>
  <c r="AI1363" i="1"/>
  <c r="AJ1363" i="1"/>
  <c r="AK1363" i="1"/>
  <c r="AL1363" i="1"/>
  <c r="AD913" i="1"/>
  <c r="AF913" i="1"/>
  <c r="AG913" i="1"/>
  <c r="AI913" i="1"/>
  <c r="AJ913" i="1"/>
  <c r="AK913" i="1"/>
  <c r="AL913" i="1"/>
  <c r="AD914" i="1"/>
  <c r="AF914" i="1"/>
  <c r="AG914" i="1"/>
  <c r="AI914" i="1"/>
  <c r="AJ914" i="1"/>
  <c r="AK914" i="1"/>
  <c r="AL914" i="1"/>
  <c r="AD915" i="1"/>
  <c r="AF915" i="1"/>
  <c r="AG915" i="1"/>
  <c r="AI915" i="1"/>
  <c r="AJ915" i="1"/>
  <c r="AK915" i="1"/>
  <c r="AL915" i="1"/>
  <c r="AD916" i="1"/>
  <c r="AF916" i="1"/>
  <c r="AG916" i="1"/>
  <c r="AI916" i="1"/>
  <c r="AJ916" i="1"/>
  <c r="AK916" i="1"/>
  <c r="AL916" i="1"/>
  <c r="AD917" i="1"/>
  <c r="AF917" i="1"/>
  <c r="AG917" i="1"/>
  <c r="AI917" i="1"/>
  <c r="AJ917" i="1"/>
  <c r="AK917" i="1"/>
  <c r="AL917" i="1"/>
  <c r="AD918" i="1"/>
  <c r="AF918" i="1"/>
  <c r="AG918" i="1"/>
  <c r="AI918" i="1"/>
  <c r="AJ918" i="1"/>
  <c r="AK918" i="1"/>
  <c r="AL918" i="1"/>
  <c r="AD919" i="1"/>
  <c r="AF919" i="1"/>
  <c r="AG919" i="1"/>
  <c r="AI919" i="1"/>
  <c r="AJ919" i="1"/>
  <c r="AK919" i="1"/>
  <c r="AL919" i="1"/>
  <c r="AD920" i="1"/>
  <c r="AF920" i="1"/>
  <c r="AG920" i="1"/>
  <c r="AI920" i="1"/>
  <c r="AJ920" i="1"/>
  <c r="AK920" i="1"/>
  <c r="AL920" i="1"/>
  <c r="AD921" i="1"/>
  <c r="AF921" i="1"/>
  <c r="AG921" i="1"/>
  <c r="AI921" i="1"/>
  <c r="AJ921" i="1"/>
  <c r="AK921" i="1"/>
  <c r="AL921" i="1"/>
  <c r="AD1364" i="1"/>
  <c r="AF1364" i="1"/>
  <c r="AG1364" i="1"/>
  <c r="AI1364" i="1"/>
  <c r="AJ1364" i="1"/>
  <c r="AK1364" i="1"/>
  <c r="AL1364" i="1"/>
  <c r="AD922" i="1"/>
  <c r="AF922" i="1"/>
  <c r="AG922" i="1"/>
  <c r="AI922" i="1"/>
  <c r="AJ922" i="1"/>
  <c r="AK922" i="1"/>
  <c r="AL922" i="1"/>
  <c r="AD923" i="1"/>
  <c r="AF923" i="1"/>
  <c r="AG923" i="1"/>
  <c r="AI923" i="1"/>
  <c r="AJ923" i="1"/>
  <c r="AK923" i="1"/>
  <c r="AL923" i="1"/>
  <c r="AD924" i="1"/>
  <c r="AF924" i="1"/>
  <c r="AG924" i="1"/>
  <c r="AI924" i="1"/>
  <c r="AJ924" i="1"/>
  <c r="AK924" i="1"/>
  <c r="AL924" i="1"/>
  <c r="AD925" i="1"/>
  <c r="AF925" i="1"/>
  <c r="AG925" i="1"/>
  <c r="AI925" i="1"/>
  <c r="AJ925" i="1"/>
  <c r="AK925" i="1"/>
  <c r="AL925" i="1"/>
  <c r="AD926" i="1"/>
  <c r="AF926" i="1"/>
  <c r="AG926" i="1"/>
  <c r="AI926" i="1"/>
  <c r="AJ926" i="1"/>
  <c r="AK926" i="1"/>
  <c r="AL926" i="1"/>
  <c r="AD927" i="1"/>
  <c r="AF927" i="1"/>
  <c r="AG927" i="1"/>
  <c r="AI927" i="1"/>
  <c r="AJ927" i="1"/>
  <c r="AK927" i="1"/>
  <c r="AL927" i="1"/>
  <c r="AD928" i="1"/>
  <c r="AF928" i="1"/>
  <c r="AG928" i="1"/>
  <c r="AI928" i="1"/>
  <c r="AJ928" i="1"/>
  <c r="AK928" i="1"/>
  <c r="AL928" i="1"/>
  <c r="AD929" i="1"/>
  <c r="AF929" i="1"/>
  <c r="AG929" i="1"/>
  <c r="AI929" i="1"/>
  <c r="AJ929" i="1"/>
  <c r="AK929" i="1"/>
  <c r="AL929" i="1"/>
  <c r="AD930" i="1"/>
  <c r="AF930" i="1"/>
  <c r="AG930" i="1"/>
  <c r="AI930" i="1"/>
  <c r="AJ930" i="1"/>
  <c r="AK930" i="1"/>
  <c r="AL930" i="1"/>
  <c r="AD931" i="1"/>
  <c r="AF931" i="1"/>
  <c r="AG931" i="1"/>
  <c r="AI931" i="1"/>
  <c r="AJ931" i="1"/>
  <c r="AK931" i="1"/>
  <c r="AL931" i="1"/>
  <c r="AD932" i="1"/>
  <c r="AF932" i="1"/>
  <c r="AG932" i="1"/>
  <c r="AI932" i="1"/>
  <c r="AJ932" i="1"/>
  <c r="AK932" i="1"/>
  <c r="AL932" i="1"/>
  <c r="AD933" i="1"/>
  <c r="AF933" i="1"/>
  <c r="AG933" i="1"/>
  <c r="AI933" i="1"/>
  <c r="AJ933" i="1"/>
  <c r="AK933" i="1"/>
  <c r="AL933" i="1"/>
  <c r="AD934" i="1"/>
  <c r="AF934" i="1"/>
  <c r="AG934" i="1"/>
  <c r="AI934" i="1"/>
  <c r="AJ934" i="1"/>
  <c r="AK934" i="1"/>
  <c r="AL934" i="1"/>
  <c r="AD935" i="1"/>
  <c r="AF935" i="1"/>
  <c r="AG935" i="1"/>
  <c r="AI935" i="1"/>
  <c r="AJ935" i="1"/>
  <c r="AK935" i="1"/>
  <c r="AL935" i="1"/>
  <c r="AD936" i="1"/>
  <c r="AF936" i="1"/>
  <c r="AG936" i="1"/>
  <c r="AI936" i="1"/>
  <c r="AJ936" i="1"/>
  <c r="AK936" i="1"/>
  <c r="AL936" i="1"/>
  <c r="AD937" i="1"/>
  <c r="AF937" i="1"/>
  <c r="AG937" i="1"/>
  <c r="AI937" i="1"/>
  <c r="AJ937" i="1"/>
  <c r="AK937" i="1"/>
  <c r="AL937" i="1"/>
  <c r="AD938" i="1"/>
  <c r="AF938" i="1"/>
  <c r="AG938" i="1"/>
  <c r="AI938" i="1"/>
  <c r="AJ938" i="1"/>
  <c r="AK938" i="1"/>
  <c r="AL938" i="1"/>
  <c r="AD939" i="1"/>
  <c r="AF939" i="1"/>
  <c r="AG939" i="1"/>
  <c r="AI939" i="1"/>
  <c r="AJ939" i="1"/>
  <c r="AK939" i="1"/>
  <c r="AL939" i="1"/>
  <c r="AD940" i="1"/>
  <c r="AF940" i="1"/>
  <c r="AG940" i="1"/>
  <c r="AI940" i="1"/>
  <c r="AJ940" i="1"/>
  <c r="AK940" i="1"/>
  <c r="AL940" i="1"/>
  <c r="AD941" i="1"/>
  <c r="AF941" i="1"/>
  <c r="AG941" i="1"/>
  <c r="AI941" i="1"/>
  <c r="AJ941" i="1"/>
  <c r="AK941" i="1"/>
  <c r="AL941" i="1"/>
  <c r="AD942" i="1"/>
  <c r="AF942" i="1"/>
  <c r="AG942" i="1"/>
  <c r="AI942" i="1"/>
  <c r="AJ942" i="1"/>
  <c r="AK942" i="1"/>
  <c r="AL942" i="1"/>
  <c r="AD943" i="1"/>
  <c r="AF943" i="1"/>
  <c r="AG943" i="1"/>
  <c r="AI943" i="1"/>
  <c r="AJ943" i="1"/>
  <c r="AK943" i="1"/>
  <c r="AL943" i="1"/>
  <c r="AD944" i="1"/>
  <c r="AF944" i="1"/>
  <c r="AG944" i="1"/>
  <c r="AI944" i="1"/>
  <c r="AJ944" i="1"/>
  <c r="AK944" i="1"/>
  <c r="AL944" i="1"/>
  <c r="AD945" i="1"/>
  <c r="AF945" i="1"/>
  <c r="AG945" i="1"/>
  <c r="AI945" i="1"/>
  <c r="AJ945" i="1"/>
  <c r="AK945" i="1"/>
  <c r="AL945" i="1"/>
  <c r="AD946" i="1"/>
  <c r="AF946" i="1"/>
  <c r="AG946" i="1"/>
  <c r="AI946" i="1"/>
  <c r="AJ946" i="1"/>
  <c r="AK946" i="1"/>
  <c r="AL946" i="1"/>
  <c r="AD947" i="1"/>
  <c r="AF947" i="1"/>
  <c r="AG947" i="1"/>
  <c r="AI947" i="1"/>
  <c r="AJ947" i="1"/>
  <c r="AK947" i="1"/>
  <c r="AL947" i="1"/>
  <c r="AD948" i="1"/>
  <c r="AF948" i="1"/>
  <c r="AG948" i="1"/>
  <c r="AI948" i="1"/>
  <c r="AJ948" i="1"/>
  <c r="AK948" i="1"/>
  <c r="AL948" i="1"/>
  <c r="AD949" i="1"/>
  <c r="AF949" i="1"/>
  <c r="AG949" i="1"/>
  <c r="AI949" i="1"/>
  <c r="AJ949" i="1"/>
  <c r="AK949" i="1"/>
  <c r="AL949" i="1"/>
  <c r="AD950" i="1"/>
  <c r="AF950" i="1"/>
  <c r="AG950" i="1"/>
  <c r="AI950" i="1"/>
  <c r="AJ950" i="1"/>
  <c r="AK950" i="1"/>
  <c r="AL950" i="1"/>
  <c r="AD951" i="1"/>
  <c r="AF951" i="1"/>
  <c r="AG951" i="1"/>
  <c r="AI951" i="1"/>
  <c r="AJ951" i="1"/>
  <c r="AK951" i="1"/>
  <c r="AL951" i="1"/>
  <c r="AD952" i="1"/>
  <c r="AF952" i="1"/>
  <c r="AG952" i="1"/>
  <c r="AI952" i="1"/>
  <c r="AJ952" i="1"/>
  <c r="AK952" i="1"/>
  <c r="AL952" i="1"/>
  <c r="AD953" i="1"/>
  <c r="AF953" i="1"/>
  <c r="AG953" i="1"/>
  <c r="AI953" i="1"/>
  <c r="AJ953" i="1"/>
  <c r="AK953" i="1"/>
  <c r="AL953" i="1"/>
  <c r="AD954" i="1"/>
  <c r="AF954" i="1"/>
  <c r="AG954" i="1"/>
  <c r="AI954" i="1"/>
  <c r="AJ954" i="1"/>
  <c r="AK954" i="1"/>
  <c r="AL954" i="1"/>
  <c r="AD955" i="1"/>
  <c r="AF955" i="1"/>
  <c r="AG955" i="1"/>
  <c r="AI955" i="1"/>
  <c r="AJ955" i="1"/>
  <c r="AK955" i="1"/>
  <c r="AL955" i="1"/>
  <c r="AD956" i="1"/>
  <c r="AF956" i="1"/>
  <c r="AG956" i="1"/>
  <c r="AI956" i="1"/>
  <c r="AJ956" i="1"/>
  <c r="AK956" i="1"/>
  <c r="AL956" i="1"/>
  <c r="AD957" i="1"/>
  <c r="AF957" i="1"/>
  <c r="AG957" i="1"/>
  <c r="AI957" i="1"/>
  <c r="AJ957" i="1"/>
  <c r="AK957" i="1"/>
  <c r="AL957" i="1"/>
  <c r="AD958" i="1"/>
  <c r="AF958" i="1"/>
  <c r="AG958" i="1"/>
  <c r="AI958" i="1"/>
  <c r="AJ958" i="1"/>
  <c r="AK958" i="1"/>
  <c r="AL958" i="1"/>
  <c r="AD959" i="1"/>
  <c r="AF959" i="1"/>
  <c r="AG959" i="1"/>
  <c r="AI959" i="1"/>
  <c r="AJ959" i="1"/>
  <c r="AK959" i="1"/>
  <c r="AL959" i="1"/>
  <c r="AD960" i="1"/>
  <c r="AF960" i="1"/>
  <c r="AG960" i="1"/>
  <c r="AI960" i="1"/>
  <c r="AJ960" i="1"/>
  <c r="AK960" i="1"/>
  <c r="AL960" i="1"/>
  <c r="AD961" i="1"/>
  <c r="AF961" i="1"/>
  <c r="AG961" i="1"/>
  <c r="AI961" i="1"/>
  <c r="AJ961" i="1"/>
  <c r="AK961" i="1"/>
  <c r="AL961" i="1"/>
  <c r="AD962" i="1"/>
  <c r="AF962" i="1"/>
  <c r="AG962" i="1"/>
  <c r="AI962" i="1"/>
  <c r="AJ962" i="1"/>
  <c r="AK962" i="1"/>
  <c r="AL962" i="1"/>
  <c r="AD963" i="1"/>
  <c r="AF963" i="1"/>
  <c r="AG963" i="1"/>
  <c r="AI963" i="1"/>
  <c r="AJ963" i="1"/>
  <c r="AK963" i="1"/>
  <c r="AL963" i="1"/>
  <c r="AD964" i="1"/>
  <c r="AF964" i="1"/>
  <c r="AG964" i="1"/>
  <c r="AI964" i="1"/>
  <c r="AJ964" i="1"/>
  <c r="AK964" i="1"/>
  <c r="AL964" i="1"/>
  <c r="AD965" i="1"/>
  <c r="AF965" i="1"/>
  <c r="AG965" i="1"/>
  <c r="AI965" i="1"/>
  <c r="AJ965" i="1"/>
  <c r="AK965" i="1"/>
  <c r="AL965" i="1"/>
  <c r="AD966" i="1"/>
  <c r="AF966" i="1"/>
  <c r="AG966" i="1"/>
  <c r="AI966" i="1"/>
  <c r="AJ966" i="1"/>
  <c r="AK966" i="1"/>
  <c r="AL966" i="1"/>
  <c r="AD967" i="1"/>
  <c r="AF967" i="1"/>
  <c r="AG967" i="1"/>
  <c r="AI967" i="1"/>
  <c r="AJ967" i="1"/>
  <c r="AK967" i="1"/>
  <c r="AL967" i="1"/>
  <c r="AD968" i="1"/>
  <c r="AF968" i="1"/>
  <c r="AG968" i="1"/>
  <c r="AI968" i="1"/>
  <c r="AJ968" i="1"/>
  <c r="AK968" i="1"/>
  <c r="AL968" i="1"/>
  <c r="AD2" i="1" l="1"/>
  <c r="AL754" i="1" l="1"/>
  <c r="AD754" i="1"/>
  <c r="AF754" i="1" l="1"/>
  <c r="AK754" i="1"/>
  <c r="AJ754" i="1"/>
  <c r="AI754" i="1"/>
  <c r="AG754" i="1" l="1"/>
  <c r="AH754" i="1"/>
  <c r="B1" i="17" l="1"/>
  <c r="B2" i="17" s="1"/>
  <c r="B3" i="17" l="1"/>
  <c r="AE973" i="1" l="1"/>
  <c r="AE981" i="1"/>
  <c r="AE989" i="1"/>
  <c r="AE997" i="1"/>
  <c r="AE1005" i="1"/>
  <c r="AE1013" i="1"/>
  <c r="AE1021" i="1"/>
  <c r="AE1029" i="1"/>
  <c r="AE1037" i="1"/>
  <c r="AE1045" i="1"/>
  <c r="AE1053" i="1"/>
  <c r="AE1061" i="1"/>
  <c r="AE1069" i="1"/>
  <c r="AE1077" i="1"/>
  <c r="AE1004" i="1"/>
  <c r="AE1036" i="1"/>
  <c r="AE1060" i="1"/>
  <c r="AE1076" i="1"/>
  <c r="AE974" i="1"/>
  <c r="AE982" i="1"/>
  <c r="AE990" i="1"/>
  <c r="AE998" i="1"/>
  <c r="AE1006" i="1"/>
  <c r="AE1014" i="1"/>
  <c r="AE1022" i="1"/>
  <c r="AE1030" i="1"/>
  <c r="AE1038" i="1"/>
  <c r="AE1046" i="1"/>
  <c r="AE1054" i="1"/>
  <c r="AE1062" i="1"/>
  <c r="AE1070" i="1"/>
  <c r="AE1078" i="1"/>
  <c r="AE969" i="1"/>
  <c r="AE985" i="1"/>
  <c r="AE993" i="1"/>
  <c r="AE1009" i="1"/>
  <c r="AE1025" i="1"/>
  <c r="AE1041" i="1"/>
  <c r="AE1057" i="1"/>
  <c r="AE1073" i="1"/>
  <c r="AE975" i="1"/>
  <c r="AE983" i="1"/>
  <c r="AE991" i="1"/>
  <c r="AE999" i="1"/>
  <c r="AE1007" i="1"/>
  <c r="AE1015" i="1"/>
  <c r="AE1023" i="1"/>
  <c r="AE1031" i="1"/>
  <c r="AE1039" i="1"/>
  <c r="AE1047" i="1"/>
  <c r="AE1055" i="1"/>
  <c r="AE1063" i="1"/>
  <c r="AE1071" i="1"/>
  <c r="AE1079" i="1"/>
  <c r="AE977" i="1"/>
  <c r="AE1001" i="1"/>
  <c r="AE1017" i="1"/>
  <c r="AE1033" i="1"/>
  <c r="AE1049" i="1"/>
  <c r="AE1065" i="1"/>
  <c r="AE1081" i="1"/>
  <c r="AE976" i="1"/>
  <c r="AE984" i="1"/>
  <c r="AE992" i="1"/>
  <c r="AE1000" i="1"/>
  <c r="AE1008" i="1"/>
  <c r="AE1016" i="1"/>
  <c r="AE1024" i="1"/>
  <c r="AE1032" i="1"/>
  <c r="AE1040" i="1"/>
  <c r="AE1048" i="1"/>
  <c r="AE1056" i="1"/>
  <c r="AE1064" i="1"/>
  <c r="AE1072" i="1"/>
  <c r="AE1080" i="1"/>
  <c r="AE988" i="1"/>
  <c r="AE1028" i="1"/>
  <c r="AE1052" i="1"/>
  <c r="AE970" i="1"/>
  <c r="AE978" i="1"/>
  <c r="AE986" i="1"/>
  <c r="AE994" i="1"/>
  <c r="AE1002" i="1"/>
  <c r="AE1010" i="1"/>
  <c r="AE1018" i="1"/>
  <c r="AE1026" i="1"/>
  <c r="AE1034" i="1"/>
  <c r="AE1042" i="1"/>
  <c r="AE1050" i="1"/>
  <c r="AE1058" i="1"/>
  <c r="AE1066" i="1"/>
  <c r="AE1074" i="1"/>
  <c r="AE1082" i="1"/>
  <c r="AE971" i="1"/>
  <c r="AE979" i="1"/>
  <c r="AE987" i="1"/>
  <c r="AE995" i="1"/>
  <c r="AE1003" i="1"/>
  <c r="AE1011" i="1"/>
  <c r="AE1019" i="1"/>
  <c r="AE1027" i="1"/>
  <c r="AE1035" i="1"/>
  <c r="AE1043" i="1"/>
  <c r="AE1051" i="1"/>
  <c r="AE1059" i="1"/>
  <c r="AE1067" i="1"/>
  <c r="AE1075" i="1"/>
  <c r="AE1083" i="1"/>
  <c r="AE972" i="1"/>
  <c r="AE980" i="1"/>
  <c r="AE996" i="1"/>
  <c r="AE1012" i="1"/>
  <c r="AE1020" i="1"/>
  <c r="AE1044" i="1"/>
  <c r="AE1068" i="1"/>
  <c r="AE756" i="1"/>
  <c r="AE755" i="1"/>
  <c r="AE757" i="1"/>
  <c r="AE759" i="1"/>
  <c r="AE778" i="1"/>
  <c r="AE786" i="1"/>
  <c r="AE793" i="1"/>
  <c r="AE801" i="1"/>
  <c r="AE809" i="1"/>
  <c r="AE439" i="1"/>
  <c r="AE447" i="1"/>
  <c r="AE454" i="1"/>
  <c r="AE462" i="1"/>
  <c r="AE470" i="1"/>
  <c r="AE477" i="1"/>
  <c r="AE485" i="1"/>
  <c r="AE493" i="1"/>
  <c r="AE501" i="1"/>
  <c r="AE509" i="1"/>
  <c r="AE517" i="1"/>
  <c r="AE525" i="1"/>
  <c r="AE533" i="1"/>
  <c r="AE543" i="1"/>
  <c r="AE545" i="1"/>
  <c r="AE547" i="1"/>
  <c r="AE549" i="1"/>
  <c r="AE551" i="1"/>
  <c r="AE762" i="1"/>
  <c r="AE766" i="1"/>
  <c r="AE770" i="1"/>
  <c r="AE773" i="1"/>
  <c r="AE781" i="1"/>
  <c r="AE789" i="1"/>
  <c r="AE796" i="1"/>
  <c r="AE804" i="1"/>
  <c r="AE437" i="1"/>
  <c r="AE442" i="1"/>
  <c r="AE450" i="1"/>
  <c r="AE457" i="1"/>
  <c r="AE465" i="1"/>
  <c r="AE473" i="1"/>
  <c r="AE480" i="1"/>
  <c r="AE776" i="1"/>
  <c r="AE784" i="1"/>
  <c r="AE791" i="1"/>
  <c r="AE799" i="1"/>
  <c r="AE807" i="1"/>
  <c r="AE438" i="1"/>
  <c r="AE445" i="1"/>
  <c r="AE452" i="1"/>
  <c r="AE460" i="1"/>
  <c r="AE468" i="1"/>
  <c r="AE476" i="1"/>
  <c r="AE483" i="1"/>
  <c r="AE491" i="1"/>
  <c r="AE499" i="1"/>
  <c r="AE507" i="1"/>
  <c r="AE515" i="1"/>
  <c r="AE523" i="1"/>
  <c r="AE531" i="1"/>
  <c r="AE539" i="1"/>
  <c r="AE758" i="1"/>
  <c r="AE763" i="1"/>
  <c r="AE767" i="1"/>
  <c r="AE771" i="1"/>
  <c r="AE779" i="1"/>
  <c r="AE787" i="1"/>
  <c r="AE794" i="1"/>
  <c r="AE802" i="1"/>
  <c r="AE810" i="1"/>
  <c r="AE440" i="1"/>
  <c r="AE448" i="1"/>
  <c r="AE455" i="1"/>
  <c r="AE463" i="1"/>
  <c r="AE471" i="1"/>
  <c r="AE478" i="1"/>
  <c r="AE486" i="1"/>
  <c r="AE494" i="1"/>
  <c r="AE502" i="1"/>
  <c r="AE510" i="1"/>
  <c r="AE518" i="1"/>
  <c r="AE526" i="1"/>
  <c r="AE774" i="1"/>
  <c r="AE782" i="1"/>
  <c r="AE790" i="1"/>
  <c r="AE797" i="1"/>
  <c r="AE805" i="1"/>
  <c r="AE812" i="1"/>
  <c r="AE443" i="1"/>
  <c r="AE451" i="1"/>
  <c r="AE458" i="1"/>
  <c r="AE466" i="1"/>
  <c r="AE474" i="1"/>
  <c r="AE481" i="1"/>
  <c r="AE489" i="1"/>
  <c r="AE497" i="1"/>
  <c r="AE505" i="1"/>
  <c r="AE513" i="1"/>
  <c r="AE521" i="1"/>
  <c r="AE529" i="1"/>
  <c r="AE537" i="1"/>
  <c r="AE542" i="1"/>
  <c r="AE544" i="1"/>
  <c r="AE546" i="1"/>
  <c r="AE548" i="1"/>
  <c r="AE550" i="1"/>
  <c r="AE552" i="1"/>
  <c r="AE760" i="1"/>
  <c r="AE764" i="1"/>
  <c r="AE768" i="1"/>
  <c r="AE777" i="1"/>
  <c r="AE785" i="1"/>
  <c r="AE792" i="1"/>
  <c r="AE800" i="1"/>
  <c r="AE808" i="1"/>
  <c r="AE814" i="1"/>
  <c r="AE446" i="1"/>
  <c r="AE453" i="1"/>
  <c r="AE461" i="1"/>
  <c r="AE469" i="1"/>
  <c r="AE435" i="1"/>
  <c r="AE484" i="1"/>
  <c r="AE492" i="1"/>
  <c r="AE500" i="1"/>
  <c r="AE508" i="1"/>
  <c r="AE516" i="1"/>
  <c r="AE524" i="1"/>
  <c r="AE532" i="1"/>
  <c r="AE795" i="1"/>
  <c r="AE815" i="1"/>
  <c r="AE479" i="1"/>
  <c r="AE527" i="1"/>
  <c r="AE558" i="1"/>
  <c r="AE567" i="1"/>
  <c r="AE574" i="1"/>
  <c r="AE583" i="1"/>
  <c r="AE590" i="1"/>
  <c r="AE599" i="1"/>
  <c r="AE606" i="1"/>
  <c r="AE615" i="1"/>
  <c r="AE622" i="1"/>
  <c r="AE631" i="1"/>
  <c r="AE638" i="1"/>
  <c r="AE645" i="1"/>
  <c r="AE654" i="1"/>
  <c r="AE661" i="1"/>
  <c r="AE670" i="1"/>
  <c r="AE677" i="1"/>
  <c r="AE686" i="1"/>
  <c r="AE693" i="1"/>
  <c r="AE702" i="1"/>
  <c r="AE709" i="1"/>
  <c r="AE761" i="1"/>
  <c r="AE775" i="1"/>
  <c r="AE803" i="1"/>
  <c r="AE459" i="1"/>
  <c r="AE487" i="1"/>
  <c r="AE498" i="1"/>
  <c r="AE504" i="1"/>
  <c r="AE541" i="1"/>
  <c r="AE556" i="1"/>
  <c r="AE565" i="1"/>
  <c r="AE572" i="1"/>
  <c r="AE581" i="1"/>
  <c r="AE588" i="1"/>
  <c r="AE597" i="1"/>
  <c r="AE604" i="1"/>
  <c r="AE613" i="1"/>
  <c r="AE620" i="1"/>
  <c r="AE629" i="1"/>
  <c r="AE636" i="1"/>
  <c r="AE765" i="1"/>
  <c r="AE783" i="1"/>
  <c r="AE811" i="1"/>
  <c r="AE467" i="1"/>
  <c r="AE511" i="1"/>
  <c r="AE522" i="1"/>
  <c r="AE528" i="1"/>
  <c r="AE554" i="1"/>
  <c r="AE436" i="1"/>
  <c r="AE441" i="1"/>
  <c r="AE475" i="1"/>
  <c r="AE488" i="1"/>
  <c r="AE534" i="1"/>
  <c r="AE538" i="1"/>
  <c r="AE561" i="1"/>
  <c r="AE568" i="1"/>
  <c r="AE577" i="1"/>
  <c r="AE584" i="1"/>
  <c r="AE593" i="1"/>
  <c r="AE600" i="1"/>
  <c r="AE609" i="1"/>
  <c r="AE616" i="1"/>
  <c r="AE625" i="1"/>
  <c r="AE632" i="1"/>
  <c r="AE639" i="1"/>
  <c r="AE648" i="1"/>
  <c r="AE655" i="1"/>
  <c r="AE664" i="1"/>
  <c r="AE671" i="1"/>
  <c r="AE680" i="1"/>
  <c r="AE687" i="1"/>
  <c r="AE769" i="1"/>
  <c r="AE798" i="1"/>
  <c r="AE449" i="1"/>
  <c r="AE482" i="1"/>
  <c r="AE495" i="1"/>
  <c r="AE506" i="1"/>
  <c r="AE512" i="1"/>
  <c r="AE559" i="1"/>
  <c r="AE566" i="1"/>
  <c r="AE575" i="1"/>
  <c r="AE582" i="1"/>
  <c r="AE591" i="1"/>
  <c r="AE598" i="1"/>
  <c r="AE607" i="1"/>
  <c r="AE614" i="1"/>
  <c r="AE623" i="1"/>
  <c r="AE630" i="1"/>
  <c r="AE646" i="1"/>
  <c r="AE772" i="1"/>
  <c r="AE806" i="1"/>
  <c r="AE456" i="1"/>
  <c r="AE519" i="1"/>
  <c r="AE530" i="1"/>
  <c r="AE535" i="1"/>
  <c r="AE557" i="1"/>
  <c r="AE564" i="1"/>
  <c r="AE573" i="1"/>
  <c r="AE580" i="1"/>
  <c r="AE589" i="1"/>
  <c r="AE596" i="1"/>
  <c r="AE605" i="1"/>
  <c r="AE612" i="1"/>
  <c r="AE621" i="1"/>
  <c r="AE628" i="1"/>
  <c r="AE637" i="1"/>
  <c r="AE644" i="1"/>
  <c r="AE651" i="1"/>
  <c r="AE660" i="1"/>
  <c r="AE667" i="1"/>
  <c r="AE676" i="1"/>
  <c r="AE683" i="1"/>
  <c r="AE692" i="1"/>
  <c r="AE699" i="1"/>
  <c r="AE780" i="1"/>
  <c r="AE813" i="1"/>
  <c r="AE464" i="1"/>
  <c r="AE490" i="1"/>
  <c r="AE496" i="1"/>
  <c r="AE540" i="1"/>
  <c r="AE555" i="1"/>
  <c r="AE562" i="1"/>
  <c r="AE571" i="1"/>
  <c r="AE578" i="1"/>
  <c r="AE587" i="1"/>
  <c r="AE594" i="1"/>
  <c r="AE603" i="1"/>
  <c r="AE610" i="1"/>
  <c r="AE619" i="1"/>
  <c r="AE626" i="1"/>
  <c r="AE635" i="1"/>
  <c r="AE642" i="1"/>
  <c r="AE788" i="1"/>
  <c r="AE444" i="1"/>
  <c r="AE472" i="1"/>
  <c r="AE503" i="1"/>
  <c r="AE514" i="1"/>
  <c r="AE520" i="1"/>
  <c r="AE536" i="1"/>
  <c r="AE553" i="1"/>
  <c r="AE560" i="1"/>
  <c r="AE569" i="1"/>
  <c r="AE576" i="1"/>
  <c r="AE585" i="1"/>
  <c r="AE592" i="1"/>
  <c r="AE601" i="1"/>
  <c r="AE608" i="1"/>
  <c r="AE617" i="1"/>
  <c r="AE624" i="1"/>
  <c r="AE633" i="1"/>
  <c r="AE640" i="1"/>
  <c r="AE647" i="1"/>
  <c r="AE656" i="1"/>
  <c r="AE663" i="1"/>
  <c r="AE595" i="1"/>
  <c r="AE634" i="1"/>
  <c r="AE650" i="1"/>
  <c r="AE668" i="1"/>
  <c r="AE679" i="1"/>
  <c r="AE690" i="1"/>
  <c r="AE697" i="1"/>
  <c r="AE700" i="1"/>
  <c r="AE703" i="1"/>
  <c r="AE706" i="1"/>
  <c r="AE718" i="1"/>
  <c r="AE725" i="1"/>
  <c r="AE734" i="1"/>
  <c r="AE741" i="1"/>
  <c r="AE750" i="1"/>
  <c r="AE586" i="1"/>
  <c r="AE665" i="1"/>
  <c r="AE672" i="1"/>
  <c r="AE694" i="1"/>
  <c r="AE716" i="1"/>
  <c r="AE723" i="1"/>
  <c r="AE732" i="1"/>
  <c r="AE739" i="1"/>
  <c r="AE748" i="1"/>
  <c r="AE627" i="1"/>
  <c r="AE652" i="1"/>
  <c r="AE669" i="1"/>
  <c r="AE691" i="1"/>
  <c r="AE707" i="1"/>
  <c r="AE714" i="1"/>
  <c r="AE721" i="1"/>
  <c r="AE730" i="1"/>
  <c r="AE737" i="1"/>
  <c r="AE579" i="1"/>
  <c r="AE618" i="1"/>
  <c r="AE657" i="1"/>
  <c r="AE673" i="1"/>
  <c r="AE684" i="1"/>
  <c r="AE695" i="1"/>
  <c r="AE698" i="1"/>
  <c r="AE701" i="1"/>
  <c r="AE704" i="1"/>
  <c r="AE712" i="1"/>
  <c r="AE719" i="1"/>
  <c r="AE728" i="1"/>
  <c r="AE735" i="1"/>
  <c r="AE744" i="1"/>
  <c r="AE751" i="1"/>
  <c r="AE753" i="1"/>
  <c r="AE817" i="1"/>
  <c r="AE819" i="1"/>
  <c r="AE570" i="1"/>
  <c r="AE653" i="1"/>
  <c r="AE662" i="1"/>
  <c r="AE666" i="1"/>
  <c r="AE681" i="1"/>
  <c r="AE688" i="1"/>
  <c r="AE710" i="1"/>
  <c r="AE717" i="1"/>
  <c r="AE726" i="1"/>
  <c r="AE733" i="1"/>
  <c r="AE611" i="1"/>
  <c r="AE641" i="1"/>
  <c r="AE658" i="1"/>
  <c r="AE674" i="1"/>
  <c r="AE685" i="1"/>
  <c r="AE705" i="1"/>
  <c r="AE715" i="1"/>
  <c r="AE724" i="1"/>
  <c r="AE731" i="1"/>
  <c r="AE740" i="1"/>
  <c r="AE747" i="1"/>
  <c r="AE563" i="1"/>
  <c r="AE602" i="1"/>
  <c r="AE643" i="1"/>
  <c r="AE649" i="1"/>
  <c r="AE659" i="1"/>
  <c r="AE678" i="1"/>
  <c r="AE689" i="1"/>
  <c r="AE696" i="1"/>
  <c r="AE708" i="1"/>
  <c r="AE713" i="1"/>
  <c r="AE722" i="1"/>
  <c r="AE729" i="1"/>
  <c r="AE738" i="1"/>
  <c r="AE745" i="1"/>
  <c r="AE675" i="1"/>
  <c r="AE682" i="1"/>
  <c r="AE711" i="1"/>
  <c r="AE720" i="1"/>
  <c r="AE742" i="1"/>
  <c r="AE816" i="1"/>
  <c r="AE821" i="1"/>
  <c r="AE828" i="1"/>
  <c r="AE831" i="1"/>
  <c r="AE834" i="1"/>
  <c r="AE842" i="1"/>
  <c r="AE850" i="1"/>
  <c r="AE2" i="1"/>
  <c r="AE865" i="1"/>
  <c r="AE872" i="1"/>
  <c r="AE880" i="1"/>
  <c r="AE888" i="1"/>
  <c r="AE895" i="1"/>
  <c r="AE743" i="1"/>
  <c r="AE749" i="1"/>
  <c r="AE825" i="1"/>
  <c r="AE837" i="1"/>
  <c r="AE845" i="1"/>
  <c r="AE853" i="1"/>
  <c r="AE860" i="1"/>
  <c r="AE868" i="1"/>
  <c r="AE875" i="1"/>
  <c r="AE883" i="1"/>
  <c r="AE891" i="1"/>
  <c r="AE898" i="1"/>
  <c r="AE9" i="1"/>
  <c r="AE17" i="1"/>
  <c r="AE822" i="1"/>
  <c r="AE832" i="1"/>
  <c r="AE840" i="1"/>
  <c r="AE848" i="1"/>
  <c r="AE856" i="1"/>
  <c r="AE863" i="1"/>
  <c r="AE870" i="1"/>
  <c r="AE878" i="1"/>
  <c r="AE886" i="1"/>
  <c r="AE894" i="1"/>
  <c r="AE5" i="1"/>
  <c r="AE12" i="1"/>
  <c r="AE736" i="1"/>
  <c r="AE818" i="1"/>
  <c r="AE826" i="1"/>
  <c r="AE829" i="1"/>
  <c r="AE835" i="1"/>
  <c r="AE843" i="1"/>
  <c r="AE851" i="1"/>
  <c r="AE858" i="1"/>
  <c r="AE866" i="1"/>
  <c r="AE873" i="1"/>
  <c r="AE881" i="1"/>
  <c r="AE889" i="1"/>
  <c r="AE896" i="1"/>
  <c r="AE8" i="1"/>
  <c r="AE15" i="1"/>
  <c r="AE20" i="1"/>
  <c r="AE22" i="1"/>
  <c r="AE24" i="1"/>
  <c r="AE26" i="1"/>
  <c r="AE28" i="1"/>
  <c r="AE30" i="1"/>
  <c r="AE32" i="1"/>
  <c r="AE727" i="1"/>
  <c r="AE823" i="1"/>
  <c r="AE838" i="1"/>
  <c r="AE846" i="1"/>
  <c r="AE854" i="1"/>
  <c r="AE861" i="1"/>
  <c r="AE869" i="1"/>
  <c r="AE876" i="1"/>
  <c r="AE884" i="1"/>
  <c r="AE892" i="1"/>
  <c r="AE899" i="1"/>
  <c r="AE10" i="1"/>
  <c r="AE18" i="1"/>
  <c r="AE746" i="1"/>
  <c r="AE752" i="1"/>
  <c r="AE830" i="1"/>
  <c r="AE833" i="1"/>
  <c r="AE841" i="1"/>
  <c r="AE849" i="1"/>
  <c r="AE857" i="1"/>
  <c r="AE864" i="1"/>
  <c r="AE871" i="1"/>
  <c r="AE879" i="1"/>
  <c r="AE887" i="1"/>
  <c r="AE4" i="1"/>
  <c r="AE6" i="1"/>
  <c r="AE820" i="1"/>
  <c r="AE824" i="1"/>
  <c r="AE827" i="1"/>
  <c r="AE836" i="1"/>
  <c r="AE844" i="1"/>
  <c r="AE852" i="1"/>
  <c r="AE859" i="1"/>
  <c r="AE867" i="1"/>
  <c r="AE874" i="1"/>
  <c r="AE882" i="1"/>
  <c r="AE890" i="1"/>
  <c r="AE897" i="1"/>
  <c r="AE901" i="1"/>
  <c r="AE16" i="1"/>
  <c r="AE839" i="1"/>
  <c r="AE847" i="1"/>
  <c r="AE855" i="1"/>
  <c r="AE862" i="1"/>
  <c r="AE3" i="1"/>
  <c r="AE877" i="1"/>
  <c r="AE885" i="1"/>
  <c r="AE893" i="1"/>
  <c r="AE900" i="1"/>
  <c r="AE11" i="1"/>
  <c r="AE21" i="1"/>
  <c r="AE23" i="1"/>
  <c r="AE25" i="1"/>
  <c r="AE27" i="1"/>
  <c r="AE29" i="1"/>
  <c r="AE31" i="1"/>
  <c r="AE33" i="1"/>
  <c r="AE35" i="1"/>
  <c r="AE37" i="1"/>
  <c r="AE39" i="1"/>
  <c r="AE41" i="1"/>
  <c r="AE43" i="1"/>
  <c r="AE45" i="1"/>
  <c r="AE47" i="1"/>
  <c r="AE49" i="1"/>
  <c r="AE51" i="1"/>
  <c r="AE53" i="1"/>
  <c r="AE54" i="1"/>
  <c r="AE62" i="1"/>
  <c r="AE70" i="1"/>
  <c r="AE78" i="1"/>
  <c r="AE86" i="1"/>
  <c r="AE94" i="1"/>
  <c r="AE102" i="1"/>
  <c r="AE110" i="1"/>
  <c r="AE115" i="1"/>
  <c r="AE122" i="1"/>
  <c r="AE131" i="1"/>
  <c r="AE138" i="1"/>
  <c r="AE147" i="1"/>
  <c r="AE154" i="1"/>
  <c r="AE163" i="1"/>
  <c r="AE170" i="1"/>
  <c r="AE179" i="1"/>
  <c r="AE186" i="1"/>
  <c r="AE195" i="1"/>
  <c r="AE202" i="1"/>
  <c r="AE211" i="1"/>
  <c r="AE36" i="1"/>
  <c r="AE40" i="1"/>
  <c r="AE44" i="1"/>
  <c r="AE48" i="1"/>
  <c r="AE57" i="1"/>
  <c r="AE65" i="1"/>
  <c r="AE73" i="1"/>
  <c r="AE81" i="1"/>
  <c r="AE89" i="1"/>
  <c r="AE97" i="1"/>
  <c r="AE105" i="1"/>
  <c r="AE113" i="1"/>
  <c r="AE120" i="1"/>
  <c r="AE129" i="1"/>
  <c r="AE136" i="1"/>
  <c r="AE145" i="1"/>
  <c r="AE152" i="1"/>
  <c r="AE161" i="1"/>
  <c r="AE168" i="1"/>
  <c r="AE177" i="1"/>
  <c r="AE19" i="1"/>
  <c r="AE60" i="1"/>
  <c r="AE68" i="1"/>
  <c r="AE76" i="1"/>
  <c r="AE84" i="1"/>
  <c r="AE92" i="1"/>
  <c r="AE100" i="1"/>
  <c r="AE108" i="1"/>
  <c r="AE118" i="1"/>
  <c r="AE127" i="1"/>
  <c r="AE134" i="1"/>
  <c r="AE143" i="1"/>
  <c r="AE52" i="1"/>
  <c r="AE55" i="1"/>
  <c r="AE63" i="1"/>
  <c r="AE71" i="1"/>
  <c r="AE79" i="1"/>
  <c r="AE87" i="1"/>
  <c r="AE95" i="1"/>
  <c r="AE103" i="1"/>
  <c r="AE111" i="1"/>
  <c r="AE116" i="1"/>
  <c r="AE125" i="1"/>
  <c r="AE132" i="1"/>
  <c r="AE141" i="1"/>
  <c r="AE148" i="1"/>
  <c r="AE157" i="1"/>
  <c r="AE164" i="1"/>
  <c r="AE173" i="1"/>
  <c r="AE180" i="1"/>
  <c r="AE189" i="1"/>
  <c r="AE196" i="1"/>
  <c r="AE205" i="1"/>
  <c r="AE212" i="1"/>
  <c r="AE221" i="1"/>
  <c r="AE228" i="1"/>
  <c r="AE237" i="1"/>
  <c r="AE244" i="1"/>
  <c r="AE13" i="1"/>
  <c r="AE58" i="1"/>
  <c r="AE66" i="1"/>
  <c r="AE74" i="1"/>
  <c r="AE82" i="1"/>
  <c r="AE90" i="1"/>
  <c r="AE98" i="1"/>
  <c r="AE106" i="1"/>
  <c r="AE114" i="1"/>
  <c r="AE123" i="1"/>
  <c r="AE130" i="1"/>
  <c r="AE139" i="1"/>
  <c r="AE146" i="1"/>
  <c r="AE155" i="1"/>
  <c r="AE162" i="1"/>
  <c r="AE171" i="1"/>
  <c r="AE14" i="1"/>
  <c r="AE34" i="1"/>
  <c r="AE38" i="1"/>
  <c r="AE42" i="1"/>
  <c r="AE46" i="1"/>
  <c r="AE50" i="1"/>
  <c r="AE56" i="1"/>
  <c r="AE64" i="1"/>
  <c r="AE72" i="1"/>
  <c r="AE80" i="1"/>
  <c r="AE88" i="1"/>
  <c r="AE96" i="1"/>
  <c r="AE104" i="1"/>
  <c r="AE112" i="1"/>
  <c r="AE119" i="1"/>
  <c r="AE126" i="1"/>
  <c r="AE135" i="1"/>
  <c r="AE142" i="1"/>
  <c r="AE151" i="1"/>
  <c r="AE158" i="1"/>
  <c r="AE167" i="1"/>
  <c r="AE174" i="1"/>
  <c r="AE183" i="1"/>
  <c r="AE190" i="1"/>
  <c r="AE199" i="1"/>
  <c r="AE206" i="1"/>
  <c r="AE7" i="1"/>
  <c r="AE59" i="1"/>
  <c r="AE67" i="1"/>
  <c r="AE75" i="1"/>
  <c r="AE83" i="1"/>
  <c r="AE91" i="1"/>
  <c r="AE99" i="1"/>
  <c r="AE107" i="1"/>
  <c r="AE117" i="1"/>
  <c r="AE124" i="1"/>
  <c r="AE133" i="1"/>
  <c r="AE140" i="1"/>
  <c r="AE149" i="1"/>
  <c r="AE156" i="1"/>
  <c r="AE165" i="1"/>
  <c r="AE172" i="1"/>
  <c r="AE181" i="1"/>
  <c r="AE188" i="1"/>
  <c r="AE197" i="1"/>
  <c r="AE204" i="1"/>
  <c r="AE213" i="1"/>
  <c r="AE220" i="1"/>
  <c r="AE229" i="1"/>
  <c r="AE236" i="1"/>
  <c r="AE137" i="1"/>
  <c r="AE166" i="1"/>
  <c r="AE178" i="1"/>
  <c r="AE182" i="1"/>
  <c r="AE251" i="1"/>
  <c r="AE258" i="1"/>
  <c r="AE267" i="1"/>
  <c r="AE274" i="1"/>
  <c r="AE77" i="1"/>
  <c r="AE144" i="1"/>
  <c r="AE187" i="1"/>
  <c r="AE191" i="1"/>
  <c r="AE200" i="1"/>
  <c r="AE208" i="1"/>
  <c r="AE218" i="1"/>
  <c r="AE224" i="1"/>
  <c r="AE227" i="1"/>
  <c r="AE230" i="1"/>
  <c r="AE233" i="1"/>
  <c r="AE239" i="1"/>
  <c r="AE242" i="1"/>
  <c r="AE249" i="1"/>
  <c r="AE256" i="1"/>
  <c r="AE265" i="1"/>
  <c r="AE272" i="1"/>
  <c r="AE69" i="1"/>
  <c r="AE85" i="1"/>
  <c r="AE150" i="1"/>
  <c r="AE215" i="1"/>
  <c r="AE247" i="1"/>
  <c r="AE254" i="1"/>
  <c r="AE263" i="1"/>
  <c r="AE270" i="1"/>
  <c r="AE61" i="1"/>
  <c r="AE93" i="1"/>
  <c r="AE169" i="1"/>
  <c r="AE184" i="1"/>
  <c r="AE192" i="1"/>
  <c r="AE209" i="1"/>
  <c r="AE234" i="1"/>
  <c r="AE240" i="1"/>
  <c r="AE245" i="1"/>
  <c r="AE252" i="1"/>
  <c r="AE261" i="1"/>
  <c r="AE268" i="1"/>
  <c r="AE277" i="1"/>
  <c r="AE279" i="1"/>
  <c r="AE281" i="1"/>
  <c r="AE283" i="1"/>
  <c r="AE285" i="1"/>
  <c r="AE287" i="1"/>
  <c r="AE289" i="1"/>
  <c r="AE291" i="1"/>
  <c r="AE293" i="1"/>
  <c r="AE295" i="1"/>
  <c r="AE297" i="1"/>
  <c r="AE299" i="1"/>
  <c r="AE301" i="1"/>
  <c r="AE303" i="1"/>
  <c r="AE305" i="1"/>
  <c r="AE307" i="1"/>
  <c r="AE101" i="1"/>
  <c r="AE121" i="1"/>
  <c r="AE175" i="1"/>
  <c r="AE193" i="1"/>
  <c r="AE201" i="1"/>
  <c r="AE216" i="1"/>
  <c r="AE219" i="1"/>
  <c r="AE222" i="1"/>
  <c r="AE225" i="1"/>
  <c r="AE231" i="1"/>
  <c r="AE250" i="1"/>
  <c r="AE259" i="1"/>
  <c r="AE266" i="1"/>
  <c r="AE275" i="1"/>
  <c r="AE159" i="1"/>
  <c r="AE176" i="1"/>
  <c r="AE185" i="1"/>
  <c r="AE194" i="1"/>
  <c r="AE198" i="1"/>
  <c r="AE226" i="1"/>
  <c r="AE232" i="1"/>
  <c r="AE235" i="1"/>
  <c r="AE238" i="1"/>
  <c r="AE246" i="1"/>
  <c r="AE255" i="1"/>
  <c r="AE262" i="1"/>
  <c r="AE271" i="1"/>
  <c r="AE160" i="1"/>
  <c r="AE203" i="1"/>
  <c r="AE207" i="1"/>
  <c r="AE214" i="1"/>
  <c r="AE217" i="1"/>
  <c r="AE223" i="1"/>
  <c r="AE241" i="1"/>
  <c r="AE253" i="1"/>
  <c r="AE260" i="1"/>
  <c r="AE269" i="1"/>
  <c r="AE276" i="1"/>
  <c r="AE278" i="1"/>
  <c r="AE280" i="1"/>
  <c r="AE282" i="1"/>
  <c r="AE284" i="1"/>
  <c r="AE286" i="1"/>
  <c r="AE288" i="1"/>
  <c r="AE290" i="1"/>
  <c r="AE292" i="1"/>
  <c r="AE294" i="1"/>
  <c r="AE298" i="1"/>
  <c r="AE302" i="1"/>
  <c r="AE306" i="1"/>
  <c r="AE313" i="1"/>
  <c r="AE316" i="1"/>
  <c r="AE379" i="1"/>
  <c r="AE386" i="1"/>
  <c r="AE395" i="1"/>
  <c r="AE402" i="1"/>
  <c r="AE411" i="1"/>
  <c r="AE418" i="1"/>
  <c r="AE427" i="1"/>
  <c r="AE434" i="1"/>
  <c r="AE1092" i="1"/>
  <c r="AE1099" i="1"/>
  <c r="AE153" i="1"/>
  <c r="AE310" i="1"/>
  <c r="AE323" i="1"/>
  <c r="AE328" i="1"/>
  <c r="AE331" i="1"/>
  <c r="AE336" i="1"/>
  <c r="AE339" i="1"/>
  <c r="AE344" i="1"/>
  <c r="AE347" i="1"/>
  <c r="AE352" i="1"/>
  <c r="AE355" i="1"/>
  <c r="AE360" i="1"/>
  <c r="AE363" i="1"/>
  <c r="AE368" i="1"/>
  <c r="AE371" i="1"/>
  <c r="AE384" i="1"/>
  <c r="AE393" i="1"/>
  <c r="AE400" i="1"/>
  <c r="AE409" i="1"/>
  <c r="AE416" i="1"/>
  <c r="AE425" i="1"/>
  <c r="AE432" i="1"/>
  <c r="AE1090" i="1"/>
  <c r="AE1097" i="1"/>
  <c r="AE1106" i="1"/>
  <c r="AE1113" i="1"/>
  <c r="AE1122" i="1"/>
  <c r="AE1129" i="1"/>
  <c r="AE1138" i="1"/>
  <c r="AE1145" i="1"/>
  <c r="AE1154" i="1"/>
  <c r="AE243" i="1"/>
  <c r="AE317" i="1"/>
  <c r="AE320" i="1"/>
  <c r="AE376" i="1"/>
  <c r="AE382" i="1"/>
  <c r="AE391" i="1"/>
  <c r="AE398" i="1"/>
  <c r="AE407" i="1"/>
  <c r="AE414" i="1"/>
  <c r="AE423" i="1"/>
  <c r="AE430" i="1"/>
  <c r="AE1088" i="1"/>
  <c r="AE1095" i="1"/>
  <c r="AE210" i="1"/>
  <c r="AE264" i="1"/>
  <c r="AE273" i="1"/>
  <c r="AE311" i="1"/>
  <c r="AE314" i="1"/>
  <c r="AE326" i="1"/>
  <c r="AE329" i="1"/>
  <c r="AE334" i="1"/>
  <c r="AE337" i="1"/>
  <c r="AE342" i="1"/>
  <c r="AE345" i="1"/>
  <c r="AE350" i="1"/>
  <c r="AE353" i="1"/>
  <c r="AE358" i="1"/>
  <c r="AE361" i="1"/>
  <c r="AE366" i="1"/>
  <c r="AE369" i="1"/>
  <c r="AE374" i="1"/>
  <c r="AE380" i="1"/>
  <c r="AE389" i="1"/>
  <c r="AE396" i="1"/>
  <c r="AE405" i="1"/>
  <c r="AE412" i="1"/>
  <c r="AE421" i="1"/>
  <c r="AE428" i="1"/>
  <c r="AE1086" i="1"/>
  <c r="AE1093" i="1"/>
  <c r="AE1102" i="1"/>
  <c r="AE1109" i="1"/>
  <c r="AE1118" i="1"/>
  <c r="AE1125" i="1"/>
  <c r="AE296" i="1"/>
  <c r="AE300" i="1"/>
  <c r="AE304" i="1"/>
  <c r="AE308" i="1"/>
  <c r="AE321" i="1"/>
  <c r="AE378" i="1"/>
  <c r="AE387" i="1"/>
  <c r="AE394" i="1"/>
  <c r="AE403" i="1"/>
  <c r="AE410" i="1"/>
  <c r="AE419" i="1"/>
  <c r="AE426" i="1"/>
  <c r="AE1084" i="1"/>
  <c r="AE1091" i="1"/>
  <c r="AE1100" i="1"/>
  <c r="AE109" i="1"/>
  <c r="AE248" i="1"/>
  <c r="AE257" i="1"/>
  <c r="AE309" i="1"/>
  <c r="AE312" i="1"/>
  <c r="AE375" i="1"/>
  <c r="AE383" i="1"/>
  <c r="AE390" i="1"/>
  <c r="AE399" i="1"/>
  <c r="AE406" i="1"/>
  <c r="AE415" i="1"/>
  <c r="AE422" i="1"/>
  <c r="AE431" i="1"/>
  <c r="AE1087" i="1"/>
  <c r="AE1096" i="1"/>
  <c r="AE1103" i="1"/>
  <c r="AE1112" i="1"/>
  <c r="AE1119" i="1"/>
  <c r="AE1128" i="1"/>
  <c r="AE1135" i="1"/>
  <c r="AE1144" i="1"/>
  <c r="AE1151" i="1"/>
  <c r="AE319" i="1"/>
  <c r="AE322" i="1"/>
  <c r="AE325" i="1"/>
  <c r="AE330" i="1"/>
  <c r="AE333" i="1"/>
  <c r="AE338" i="1"/>
  <c r="AE341" i="1"/>
  <c r="AE346" i="1"/>
  <c r="AE349" i="1"/>
  <c r="AE354" i="1"/>
  <c r="AE357" i="1"/>
  <c r="AE362" i="1"/>
  <c r="AE365" i="1"/>
  <c r="AE370" i="1"/>
  <c r="AE373" i="1"/>
  <c r="AE381" i="1"/>
  <c r="AE388" i="1"/>
  <c r="AE397" i="1"/>
  <c r="AE404" i="1"/>
  <c r="AE413" i="1"/>
  <c r="AE420" i="1"/>
  <c r="AE429" i="1"/>
  <c r="AE1085" i="1"/>
  <c r="AE1094" i="1"/>
  <c r="AE1101" i="1"/>
  <c r="AE1110" i="1"/>
  <c r="AE359" i="1"/>
  <c r="AE401" i="1"/>
  <c r="AE424" i="1"/>
  <c r="AE1111" i="1"/>
  <c r="AE1132" i="1"/>
  <c r="AE1156" i="1"/>
  <c r="AE1163" i="1"/>
  <c r="AE1172" i="1"/>
  <c r="AE1179" i="1"/>
  <c r="AE1188" i="1"/>
  <c r="AE1195" i="1"/>
  <c r="AE1197" i="1"/>
  <c r="AE1199" i="1"/>
  <c r="AE1201" i="1"/>
  <c r="AE1203" i="1"/>
  <c r="AE1205" i="1"/>
  <c r="AE1207" i="1"/>
  <c r="AE1209" i="1"/>
  <c r="AE1211" i="1"/>
  <c r="AE1213" i="1"/>
  <c r="AE1215" i="1"/>
  <c r="AE324" i="1"/>
  <c r="AE367" i="1"/>
  <c r="AE417" i="1"/>
  <c r="AE1089" i="1"/>
  <c r="AE1107" i="1"/>
  <c r="AE1115" i="1"/>
  <c r="AE1126" i="1"/>
  <c r="AE1161" i="1"/>
  <c r="AE1170" i="1"/>
  <c r="AE1177" i="1"/>
  <c r="AE1186" i="1"/>
  <c r="AE1193" i="1"/>
  <c r="AE332" i="1"/>
  <c r="AE433" i="1"/>
  <c r="AE1123" i="1"/>
  <c r="AE1133" i="1"/>
  <c r="AE1136" i="1"/>
  <c r="AE1139" i="1"/>
  <c r="AE1142" i="1"/>
  <c r="AE1148" i="1"/>
  <c r="AE1159" i="1"/>
  <c r="AE1168" i="1"/>
  <c r="AE1175" i="1"/>
  <c r="AE1184" i="1"/>
  <c r="AE1191" i="1"/>
  <c r="AE315" i="1"/>
  <c r="AE340" i="1"/>
  <c r="AE1098" i="1"/>
  <c r="AE1108" i="1"/>
  <c r="AE1116" i="1"/>
  <c r="AE1127" i="1"/>
  <c r="AE1130" i="1"/>
  <c r="AE1157" i="1"/>
  <c r="AE1166" i="1"/>
  <c r="AE1173" i="1"/>
  <c r="AE1182" i="1"/>
  <c r="AE1189" i="1"/>
  <c r="AE128" i="1"/>
  <c r="AE318" i="1"/>
  <c r="AE327" i="1"/>
  <c r="AE348" i="1"/>
  <c r="AE1104" i="1"/>
  <c r="AE1120" i="1"/>
  <c r="AE1143" i="1"/>
  <c r="AE1149" i="1"/>
  <c r="AE1152" i="1"/>
  <c r="AE1155" i="1"/>
  <c r="AE1164" i="1"/>
  <c r="AE1171" i="1"/>
  <c r="AE1180" i="1"/>
  <c r="AE1187" i="1"/>
  <c r="AE1196" i="1"/>
  <c r="AE1198" i="1"/>
  <c r="AE1200" i="1"/>
  <c r="AE1202" i="1"/>
  <c r="AE335" i="1"/>
  <c r="AE356" i="1"/>
  <c r="AE377" i="1"/>
  <c r="AE1117" i="1"/>
  <c r="AE1124" i="1"/>
  <c r="AE1131" i="1"/>
  <c r="AE1134" i="1"/>
  <c r="AE1137" i="1"/>
  <c r="AE1140" i="1"/>
  <c r="AE1146" i="1"/>
  <c r="AE1162" i="1"/>
  <c r="AE1169" i="1"/>
  <c r="AE1178" i="1"/>
  <c r="AE1185" i="1"/>
  <c r="AE1194" i="1"/>
  <c r="AE343" i="1"/>
  <c r="AE364" i="1"/>
  <c r="AE392" i="1"/>
  <c r="AE1105" i="1"/>
  <c r="AE1121" i="1"/>
  <c r="AE1160" i="1"/>
  <c r="AE1167" i="1"/>
  <c r="AE1176" i="1"/>
  <c r="AE1183" i="1"/>
  <c r="AE1192" i="1"/>
  <c r="AE1153" i="1"/>
  <c r="AE1225" i="1"/>
  <c r="AE1229" i="1"/>
  <c r="AE1233" i="1"/>
  <c r="AE1237" i="1"/>
  <c r="AE1241" i="1"/>
  <c r="AE1245" i="1"/>
  <c r="AE1249" i="1"/>
  <c r="AE1253" i="1"/>
  <c r="AE1257" i="1"/>
  <c r="AE1261" i="1"/>
  <c r="AE1265" i="1"/>
  <c r="AE1269" i="1"/>
  <c r="AE1273" i="1"/>
  <c r="AE1277" i="1"/>
  <c r="AE1290" i="1"/>
  <c r="AE1293" i="1"/>
  <c r="AE1306" i="1"/>
  <c r="AE1309" i="1"/>
  <c r="AE903" i="1"/>
  <c r="AE1321" i="1"/>
  <c r="AE1323" i="1"/>
  <c r="AE1331" i="1"/>
  <c r="AE1339" i="1"/>
  <c r="AE1347" i="1"/>
  <c r="AE1354" i="1"/>
  <c r="AE910" i="1"/>
  <c r="AE372" i="1"/>
  <c r="AE1147" i="1"/>
  <c r="AE1190" i="1"/>
  <c r="AE1208" i="1"/>
  <c r="AE1216" i="1"/>
  <c r="AE1221" i="1"/>
  <c r="AE1284" i="1"/>
  <c r="AE1287" i="1"/>
  <c r="AE1300" i="1"/>
  <c r="AE1303" i="1"/>
  <c r="AE1316" i="1"/>
  <c r="AE1319" i="1"/>
  <c r="AE1326" i="1"/>
  <c r="AE1334" i="1"/>
  <c r="AE1342" i="1"/>
  <c r="AE1349" i="1"/>
  <c r="AE1357" i="1"/>
  <c r="AE912" i="1"/>
  <c r="AE917" i="1"/>
  <c r="AE924" i="1"/>
  <c r="AE932" i="1"/>
  <c r="AE940" i="1"/>
  <c r="AE948" i="1"/>
  <c r="AE957" i="1"/>
  <c r="AE964" i="1"/>
  <c r="AE1141" i="1"/>
  <c r="AE1222" i="1"/>
  <c r="AE1226" i="1"/>
  <c r="AE1230" i="1"/>
  <c r="AE1234" i="1"/>
  <c r="AE1238" i="1"/>
  <c r="AE1242" i="1"/>
  <c r="AE1246" i="1"/>
  <c r="AE1250" i="1"/>
  <c r="AE1254" i="1"/>
  <c r="AE1258" i="1"/>
  <c r="AE1262" i="1"/>
  <c r="AE1266" i="1"/>
  <c r="AE1270" i="1"/>
  <c r="AE1274" i="1"/>
  <c r="AE1278" i="1"/>
  <c r="AE1281" i="1"/>
  <c r="AE1294" i="1"/>
  <c r="AE1297" i="1"/>
  <c r="AE1310" i="1"/>
  <c r="AE1313" i="1"/>
  <c r="AE906" i="1"/>
  <c r="AE1329" i="1"/>
  <c r="AE1337" i="1"/>
  <c r="AE1345" i="1"/>
  <c r="AE1352" i="1"/>
  <c r="AE909" i="1"/>
  <c r="AE1363" i="1"/>
  <c r="AE920" i="1"/>
  <c r="AE927" i="1"/>
  <c r="AE935" i="1"/>
  <c r="AE1210" i="1"/>
  <c r="AE1217" i="1"/>
  <c r="AE1288" i="1"/>
  <c r="AE1291" i="1"/>
  <c r="AE1304" i="1"/>
  <c r="AE1307" i="1"/>
  <c r="AE1320" i="1"/>
  <c r="AE904" i="1"/>
  <c r="AE1324" i="1"/>
  <c r="AE1332" i="1"/>
  <c r="AE1340" i="1"/>
  <c r="AE907" i="1"/>
  <c r="AE1355" i="1"/>
  <c r="AE1360" i="1"/>
  <c r="AE915" i="1"/>
  <c r="AE922" i="1"/>
  <c r="AE930" i="1"/>
  <c r="AE938" i="1"/>
  <c r="AE946" i="1"/>
  <c r="AE953" i="1"/>
  <c r="AE960" i="1"/>
  <c r="AE1114" i="1"/>
  <c r="AE1150" i="1"/>
  <c r="AE1218" i="1"/>
  <c r="AE1223" i="1"/>
  <c r="AE1227" i="1"/>
  <c r="AE1231" i="1"/>
  <c r="AE1235" i="1"/>
  <c r="AE1239" i="1"/>
  <c r="AE1243" i="1"/>
  <c r="AE1247" i="1"/>
  <c r="AE1251" i="1"/>
  <c r="AE1255" i="1"/>
  <c r="AE1259" i="1"/>
  <c r="AE1263" i="1"/>
  <c r="AE1267" i="1"/>
  <c r="AE1271" i="1"/>
  <c r="AE1275" i="1"/>
  <c r="AE1282" i="1"/>
  <c r="AE1285" i="1"/>
  <c r="AE1298" i="1"/>
  <c r="AE1301" i="1"/>
  <c r="AE1314" i="1"/>
  <c r="AE1317" i="1"/>
  <c r="AE1327" i="1"/>
  <c r="AE1335" i="1"/>
  <c r="AE1343" i="1"/>
  <c r="AE1350" i="1"/>
  <c r="AE908" i="1"/>
  <c r="AE1361" i="1"/>
  <c r="AE918" i="1"/>
  <c r="AE925" i="1"/>
  <c r="AE1219" i="1"/>
  <c r="AE1224" i="1"/>
  <c r="AE1228" i="1"/>
  <c r="AE1232" i="1"/>
  <c r="AE1236" i="1"/>
  <c r="AE1240" i="1"/>
  <c r="AE1244" i="1"/>
  <c r="AE1248" i="1"/>
  <c r="AE1252" i="1"/>
  <c r="AE1256" i="1"/>
  <c r="AE1260" i="1"/>
  <c r="AE1264" i="1"/>
  <c r="AE1268" i="1"/>
  <c r="AE1272" i="1"/>
  <c r="AE1276" i="1"/>
  <c r="AE1286" i="1"/>
  <c r="AE1289" i="1"/>
  <c r="AE1302" i="1"/>
  <c r="AE1305" i="1"/>
  <c r="AE1318" i="1"/>
  <c r="AE902" i="1"/>
  <c r="AE1325" i="1"/>
  <c r="AE1333" i="1"/>
  <c r="AE1341" i="1"/>
  <c r="AE1348" i="1"/>
  <c r="AE1356" i="1"/>
  <c r="AE911" i="1"/>
  <c r="AE916" i="1"/>
  <c r="AE923" i="1"/>
  <c r="AE931" i="1"/>
  <c r="AE939" i="1"/>
  <c r="AE947" i="1"/>
  <c r="AE954" i="1"/>
  <c r="AE963" i="1"/>
  <c r="AE385" i="1"/>
  <c r="AE1174" i="1"/>
  <c r="AE1181" i="1"/>
  <c r="AE1206" i="1"/>
  <c r="AE1214" i="1"/>
  <c r="AE1220" i="1"/>
  <c r="AE1280" i="1"/>
  <c r="AE1283" i="1"/>
  <c r="AE1296" i="1"/>
  <c r="AE1299" i="1"/>
  <c r="AE1312" i="1"/>
  <c r="AE1315" i="1"/>
  <c r="AE1328" i="1"/>
  <c r="AE1336" i="1"/>
  <c r="AE1344" i="1"/>
  <c r="AE1351" i="1"/>
  <c r="AE1358" i="1"/>
  <c r="AE1362" i="1"/>
  <c r="AE919" i="1"/>
  <c r="AE926" i="1"/>
  <c r="AE934" i="1"/>
  <c r="AE942" i="1"/>
  <c r="AE952" i="1"/>
  <c r="AE961" i="1"/>
  <c r="AE968" i="1"/>
  <c r="AE1322" i="1"/>
  <c r="AE1353" i="1"/>
  <c r="AE943" i="1"/>
  <c r="AE962" i="1"/>
  <c r="AE1292" i="1"/>
  <c r="AE958" i="1"/>
  <c r="AE967" i="1"/>
  <c r="AE1295" i="1"/>
  <c r="AE1346" i="1"/>
  <c r="AE933" i="1"/>
  <c r="AE944" i="1"/>
  <c r="AE949" i="1"/>
  <c r="AE408" i="1"/>
  <c r="AE1204" i="1"/>
  <c r="AE945" i="1"/>
  <c r="AE950" i="1"/>
  <c r="AE959" i="1"/>
  <c r="AE1158" i="1"/>
  <c r="AE1165" i="1"/>
  <c r="AE1308" i="1"/>
  <c r="AE1338" i="1"/>
  <c r="AE913" i="1"/>
  <c r="AE921" i="1"/>
  <c r="AE928" i="1"/>
  <c r="AE955" i="1"/>
  <c r="AE351" i="1"/>
  <c r="AE1212" i="1"/>
  <c r="AE1311" i="1"/>
  <c r="AE914" i="1"/>
  <c r="AE1364" i="1"/>
  <c r="AE929" i="1"/>
  <c r="AE941" i="1"/>
  <c r="AE951" i="1"/>
  <c r="AE1330" i="1"/>
  <c r="AE1359" i="1"/>
  <c r="AE936" i="1"/>
  <c r="AE956" i="1"/>
  <c r="AE965" i="1"/>
  <c r="AE1279" i="1"/>
  <c r="AE905" i="1"/>
  <c r="AE937" i="1"/>
  <c r="AE966" i="1"/>
  <c r="AE754" i="1"/>
  <c r="A1" i="18"/>
  <c r="F12" i="21" l="1"/>
  <c r="F13" i="21"/>
  <c r="F10" i="21"/>
  <c r="F11" i="21"/>
  <c r="F8" i="21"/>
  <c r="F9" i="21"/>
  <c r="F6" i="21"/>
  <c r="F7" i="21"/>
  <c r="F4" i="21"/>
  <c r="F5" i="21"/>
  <c r="F2" i="21"/>
  <c r="F3" i="21"/>
  <c r="E1" i="18"/>
  <c r="H1" i="18"/>
  <c r="M1" i="18"/>
  <c r="I1" i="18"/>
  <c r="J1" i="18"/>
  <c r="B1" i="18"/>
  <c r="C1" i="18"/>
  <c r="K1" i="18"/>
  <c r="F1" i="18"/>
  <c r="D1" i="18"/>
  <c r="G1" i="18"/>
  <c r="L1" i="18"/>
  <c r="H3" i="18" l="1"/>
  <c r="M4" i="18"/>
  <c r="D4" i="18"/>
  <c r="B3" i="18"/>
  <c r="I3" i="18"/>
  <c r="I4" i="18"/>
  <c r="L3" i="18"/>
  <c r="J3" i="18"/>
  <c r="E3" i="18"/>
  <c r="K4" i="18"/>
  <c r="J4" i="18"/>
  <c r="E4" i="18"/>
  <c r="C3" i="18"/>
  <c r="D3" i="18"/>
  <c r="B4" i="18"/>
  <c r="C4" i="18"/>
  <c r="G3" i="18"/>
  <c r="H4" i="18"/>
  <c r="M3" i="18"/>
  <c r="L4" i="18"/>
  <c r="F3" i="18"/>
  <c r="G4" i="18"/>
  <c r="F4" i="18"/>
  <c r="K3" i="18"/>
  <c r="D5" i="18" l="1"/>
  <c r="I5" i="18"/>
  <c r="M5" i="18"/>
  <c r="L5" i="18"/>
  <c r="H5" i="18"/>
  <c r="B5" i="18"/>
  <c r="J5" i="18"/>
  <c r="C5" i="18"/>
  <c r="K5" i="18"/>
  <c r="E5" i="18" l="1"/>
  <c r="G5" i="18" l="1"/>
  <c r="F5" i="18"/>
  <c r="B4" i="17"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<sst xmlns="http://schemas.openxmlformats.org/spreadsheetml/2006/main" count="416" uniqueCount="284">
  <si>
    <t>Provider</t>
  </si>
  <si>
    <t>Circuit</t>
  </si>
  <si>
    <t>Primary Drug of Choice</t>
  </si>
  <si>
    <t>Yes/No</t>
  </si>
  <si>
    <t>Discharge reason</t>
  </si>
  <si>
    <t>County</t>
  </si>
  <si>
    <t>Referral Type</t>
  </si>
  <si>
    <t>Service Status</t>
  </si>
  <si>
    <t>Primary Client Services</t>
  </si>
  <si>
    <t>Referral Invalid Reason</t>
  </si>
  <si>
    <t>Type of DCF Feedback</t>
  </si>
  <si>
    <t>Holiday</t>
  </si>
  <si>
    <t>Date</t>
  </si>
  <si>
    <t>BayCare Behavioral Health, Inc.</t>
  </si>
  <si>
    <t>Circuit 5</t>
  </si>
  <si>
    <t>Alcohol</t>
  </si>
  <si>
    <t>Yes</t>
  </si>
  <si>
    <t>Client Death</t>
  </si>
  <si>
    <t>Alachua</t>
  </si>
  <si>
    <t>CMO/Judicial</t>
  </si>
  <si>
    <t>Already in Service - Eligible for FTC</t>
  </si>
  <si>
    <t>Career Source</t>
  </si>
  <si>
    <t>Already in Services</t>
  </si>
  <si>
    <t>CPI</t>
  </si>
  <si>
    <t>Independence Day</t>
  </si>
  <si>
    <t>Clay Behavioral Health Center, Inc.</t>
  </si>
  <si>
    <t>Circuit 4</t>
  </si>
  <si>
    <t>Alprazolam (Xanax)</t>
  </si>
  <si>
    <t>No</t>
  </si>
  <si>
    <t>Completed FTC Program</t>
  </si>
  <si>
    <t>Baker</t>
  </si>
  <si>
    <t>DCF (CPI)</t>
  </si>
  <si>
    <t>Not Referred to Services (See Discharge Reason)</t>
  </si>
  <si>
    <t>Detox</t>
  </si>
  <si>
    <t>Already Served by BHC; No Case Management Needed</t>
  </si>
  <si>
    <t>FSFN</t>
  </si>
  <si>
    <t>Labor Day</t>
  </si>
  <si>
    <t>EPIC Community Services, Inc.</t>
  </si>
  <si>
    <t>Circuit 7</t>
  </si>
  <si>
    <t>Barbiturates</t>
  </si>
  <si>
    <t>Completed SA or MH Treatment</t>
  </si>
  <si>
    <t>Bradford</t>
  </si>
  <si>
    <t>FSS (FAST Staff)</t>
  </si>
  <si>
    <t>Referred to New Services - No Current Services</t>
  </si>
  <si>
    <t>Open Access</t>
  </si>
  <si>
    <t>Client Is Child</t>
  </si>
  <si>
    <t>Both CPI and FSFN</t>
  </si>
  <si>
    <t>Veteran's Day</t>
  </si>
  <si>
    <t>Gateway Community Services, Inc.</t>
  </si>
  <si>
    <t>Benzodiazephine</t>
  </si>
  <si>
    <t>CW Closed Case</t>
  </si>
  <si>
    <t>Citrus</t>
  </si>
  <si>
    <t>JFCS (FAST Staff)</t>
  </si>
  <si>
    <t>Other (Please indicate in notes column)</t>
  </si>
  <si>
    <t>Duplicate Referral</t>
  </si>
  <si>
    <t>Other (Explain in Notes)</t>
  </si>
  <si>
    <t>Thanksgiving Day</t>
  </si>
  <si>
    <t>LifeStream Behavioral Center, Inc.</t>
  </si>
  <si>
    <t>Carisoprodol (Soma)</t>
  </si>
  <si>
    <t>Denied/Refused Services</t>
  </si>
  <si>
    <t>Clay</t>
  </si>
  <si>
    <t>Other Behavioral Health Provider</t>
  </si>
  <si>
    <t>Housing Only Client (No SA)</t>
  </si>
  <si>
    <t>Day after Thanksgiving Day</t>
  </si>
  <si>
    <t>Meridian Behavioral Healthcare, Inc.</t>
  </si>
  <si>
    <t>Circuit 3</t>
  </si>
  <si>
    <t>Chlordiazepoxide (Librium)</t>
  </si>
  <si>
    <t>Dependency court ordered services</t>
  </si>
  <si>
    <t>Columbia</t>
  </si>
  <si>
    <t>SEN Screen In</t>
  </si>
  <si>
    <t>Other Community Resource</t>
  </si>
  <si>
    <t>Incarcerated (Cannot Be Enrolled)</t>
  </si>
  <si>
    <t>Christmas Eve</t>
  </si>
  <si>
    <t>Nassau County Mental Health, Alcoholism &amp; Drug Council, Inc. d/b/a Starting Point Behavioral Healthcare</t>
  </si>
  <si>
    <t>Clonazepam (Klonopin, Rivotrill)</t>
  </si>
  <si>
    <t>Disengaged from FTC Program</t>
  </si>
  <si>
    <t>Dixie</t>
  </si>
  <si>
    <t>SEN Screen Out</t>
  </si>
  <si>
    <t>Outpatient Mental Health</t>
  </si>
  <si>
    <t>Incomplete/Incorrect Contact Information</t>
  </si>
  <si>
    <t>Christmas Day</t>
  </si>
  <si>
    <t>SMA Healthcare, Inc. - Putnam</t>
  </si>
  <si>
    <t>Cocaine</t>
  </si>
  <si>
    <t>Hospitalization</t>
  </si>
  <si>
    <t>Duval</t>
  </si>
  <si>
    <t>DCF (BHC)</t>
  </si>
  <si>
    <t>Outpatient Substance Abuse</t>
  </si>
  <si>
    <t>Lives Out of Area (Cannot be Enrolled)</t>
  </si>
  <si>
    <t>New Year's Day</t>
  </si>
  <si>
    <t>SMA Healthcare, Inc. - Volusia</t>
  </si>
  <si>
    <t>Codeine</t>
  </si>
  <si>
    <t>Invalid Referral</t>
  </si>
  <si>
    <t>Flagler</t>
  </si>
  <si>
    <t>Psychiatric Services</t>
  </si>
  <si>
    <t>Mental Health Only Client (No SA)</t>
  </si>
  <si>
    <t>Martin Luther King Day</t>
  </si>
  <si>
    <t>SMA Healthcare, Inc. f/k/a The Centers, Inc.</t>
  </si>
  <si>
    <t>Crack</t>
  </si>
  <si>
    <t>Jailed During Active Enrollment</t>
  </si>
  <si>
    <t>Gilchrist</t>
  </si>
  <si>
    <t>Residential Mental Health</t>
  </si>
  <si>
    <t>Other (Please enter reason in notes column)</t>
  </si>
  <si>
    <t>President's Day</t>
  </si>
  <si>
    <t>Darvocet</t>
  </si>
  <si>
    <t>Moved During Active Enrollment</t>
  </si>
  <si>
    <t>Hamilton</t>
  </si>
  <si>
    <t>Residential Substance Abuse</t>
  </si>
  <si>
    <t>Good Friday</t>
  </si>
  <si>
    <t>Diazepam (Valium)</t>
  </si>
  <si>
    <t>Referred to Other Services</t>
  </si>
  <si>
    <t>Hernando</t>
  </si>
  <si>
    <t>Memorial Day</t>
  </si>
  <si>
    <t>Fentanyl</t>
  </si>
  <si>
    <t>Unable to Locate/Contact</t>
  </si>
  <si>
    <t>Lake</t>
  </si>
  <si>
    <t>Juneteenth</t>
  </si>
  <si>
    <t>GHB</t>
  </si>
  <si>
    <t>Found to be Engaged in Services after Screening</t>
  </si>
  <si>
    <t>Levy</t>
  </si>
  <si>
    <t>Heroin</t>
  </si>
  <si>
    <t>Marion</t>
  </si>
  <si>
    <t>Hydrocodone/Acetaminphen (Vicodin, Lortab)</t>
  </si>
  <si>
    <t>Putnam</t>
  </si>
  <si>
    <t>Hydromorphone (Dilaudid)</t>
  </si>
  <si>
    <t>St. Johns</t>
  </si>
  <si>
    <t>ICE - crystalline form of methamphetamine</t>
  </si>
  <si>
    <t>Sumter</t>
  </si>
  <si>
    <t>Inhalants</t>
  </si>
  <si>
    <t>Suwannee</t>
  </si>
  <si>
    <t>Ketamine</t>
  </si>
  <si>
    <t>Union</t>
  </si>
  <si>
    <t>Lorazepam (Ativan)</t>
  </si>
  <si>
    <t>Volusia</t>
  </si>
  <si>
    <t>New Year's Day (Weekend)</t>
  </si>
  <si>
    <t>LSD</t>
  </si>
  <si>
    <t>Orange</t>
  </si>
  <si>
    <t>Marijuana</t>
  </si>
  <si>
    <t>Washington</t>
  </si>
  <si>
    <t>MDMA (Ecstasy)</t>
  </si>
  <si>
    <t>Out-of-state</t>
  </si>
  <si>
    <t>Methadone</t>
  </si>
  <si>
    <t>Florida County Out of Catchment Area</t>
  </si>
  <si>
    <t>Methamphetamine</t>
  </si>
  <si>
    <t>Methylphenidate (Ritalin)</t>
  </si>
  <si>
    <t>Morphine</t>
  </si>
  <si>
    <t>No drug use at this time</t>
  </si>
  <si>
    <t>Non-prescription Methadone</t>
  </si>
  <si>
    <t>Other Amphetamines</t>
  </si>
  <si>
    <t>Other Hallucinogens</t>
  </si>
  <si>
    <t>Other Opiates</t>
  </si>
  <si>
    <t>Other Sedatives or Hypnotics</t>
  </si>
  <si>
    <t>New Year</t>
  </si>
  <si>
    <t>Other Stimulants</t>
  </si>
  <si>
    <t>Other Synthetics</t>
  </si>
  <si>
    <t>President’s Day</t>
  </si>
  <si>
    <t>Other Tranquilizers</t>
  </si>
  <si>
    <t>Over the Counter</t>
  </si>
  <si>
    <t>Oxycodone (OxyContin)</t>
  </si>
  <si>
    <t>PCP-Phencyclidine</t>
  </si>
  <si>
    <t>Presenting at risk</t>
  </si>
  <si>
    <t>Veterans Day</t>
  </si>
  <si>
    <t>Day after Thanksgiving</t>
  </si>
  <si>
    <t>Christmas</t>
  </si>
  <si>
    <t>Field Name</t>
  </si>
  <si>
    <t>Definition</t>
  </si>
  <si>
    <t>Format/Expected Values</t>
  </si>
  <si>
    <t>Agency Name</t>
  </si>
  <si>
    <t>The name of the provider submitting the FTC report.</t>
  </si>
  <si>
    <t>BayCare Behavioral Health, Inc., Clay Behavioral Health Center, Inc., EPIC, Gateway Community Services, Inc., LifeStream Behavioral Center, Inc., Meridian Behavioral Healthcare, Inc., SMA Behavioral Health Services, Inc., Nassau County Mental Health, Alcoholism &amp; Drug Council, Inc. Dba Starting Point Behavioral Healthcar, SMA Healthcare F/k/a The Centers</t>
  </si>
  <si>
    <t>The referral county for the client.</t>
  </si>
  <si>
    <t>Alachua, Baker, Bradford, Citrus, Clay, Columbia, Dixie, Duval, Flagler, Gilchrist, Hamilton, Hernando, Lake, Levy, Marion, Putnam, St. Johns, Sumter, Suwannee, Union, Volusia</t>
  </si>
  <si>
    <t>CPI/CM</t>
  </si>
  <si>
    <t>The CPI (Child Protective Investigator) or CM (Case Manager) who referred the client.</t>
  </si>
  <si>
    <t>Text</t>
  </si>
  <si>
    <t>Client Last Name</t>
  </si>
  <si>
    <t>The last name of the client.</t>
  </si>
  <si>
    <t>Client First Name</t>
  </si>
  <si>
    <t>The first name of the client.</t>
  </si>
  <si>
    <t>Client Birth Date</t>
  </si>
  <si>
    <t>The birth date of the client</t>
  </si>
  <si>
    <t>MM/DD/YYYY</t>
  </si>
  <si>
    <t>Client ID</t>
  </si>
  <si>
    <t>The Client ID. Should match the Client ID in KIS. If the client does not have a client ID--for instance, if the referral was invalid--please use the following formula: [First Initial][Middle Initial (X if no middle name)][Last Initial]-[2-digit month of birth (use a number greater than 31 if two clients share the same pseudosocial)]-[2-digit day of birth][2-digit year of birth]. For example, Jane and John Smith with no middle name born on 1/1/2001 would be JXS-01-0101 and JXS-01-3201 if Client ID is unavailable for both clients.</t>
  </si>
  <si>
    <t>FSFN Intake #</t>
  </si>
  <si>
    <t>The FSFN intake #.</t>
  </si>
  <si>
    <t>Numeric; should begin with a year (e.g., 2021)</t>
  </si>
  <si>
    <t>Current Investigation Start Date</t>
  </si>
  <si>
    <t>The date the investigation was started by DCF. Please enter the current/most recent investigation start date.</t>
  </si>
  <si>
    <t>Referral Date</t>
  </si>
  <si>
    <t>The date the referral was received by the provider.</t>
  </si>
  <si>
    <t>The type/source of the referral.</t>
  </si>
  <si>
    <t>CMO/Judicial, DCF (CPI), FSS (FAST Staff), JFCS (FAST Staff), Other (Please indicate in notes column), SEN Screen In, SEN Screen Out, DCF (BHC)</t>
  </si>
  <si>
    <t>Was the referral valid?</t>
  </si>
  <si>
    <t>Whether the referral that was received from DCF was a valid referral.</t>
  </si>
  <si>
    <t>Yes, No</t>
  </si>
  <si>
    <t>If the referral was not valid, why?</t>
  </si>
  <si>
    <t>If the previous column = No, the reason that the referral was not valid.</t>
  </si>
  <si>
    <t>Already in Services, Already Served by BHC; No Case Management Needed, Client Is Child, Duplicate Referral, Housing Only Client (No SA), Incarcerated (Cannot Be Enrolled), Incomplete/Incorrect Contact Information, Lives Out of Area (Cannot be Enrolled), Mental Health Only Client (No SA)</t>
  </si>
  <si>
    <t>If the referral was not valid, date CPI notified</t>
  </si>
  <si>
    <t>The date that the CPI was told that the referral was not valid.</t>
  </si>
  <si>
    <t>Presenting Primary Drug of Choice</t>
  </si>
  <si>
    <t>Primary drug of choice for the client</t>
  </si>
  <si>
    <t>Alcohol, Alprazolam (Xanax), Barbiturates, Benzodiazephine, Carisoprodol (Soma), Chlordiazepoxide (Librium), Clonazepam (Klonopin, Rivotrill), Cocaine, Codeine, Crack, Darvocet, Diazepam (Valium), Fentanyl, GHB, Heroin, Hydrocodone/Acetaminphen (Vicodin, Lortab), Hydromorphone (Dilaudid), ICE - crystalline form of methamphetamine, Inhalants, Ketamine, Lorazepam (Ativan), LSD, Marijuana, MDMA (Ecstasy), Methadone, Methamphetamine, Methylphenidate (Ritalin), Morphine, No drug use at this time, Non-prescription Methadone, Other Amphetamines, Other Hallucinogens, Other Opiates, Other Sedatives or Hypnotics, Other Stimulants, Other Synthetics, Other Tranquilizers, Over the Counter, Oxycodone (OxyContin), PCP-Phencyclidine, Presenting at risk</t>
  </si>
  <si>
    <t>Initial Engagement Attempt Date</t>
  </si>
  <si>
    <t>The date that the provider first attempted to contact the client in response to this referral.</t>
  </si>
  <si>
    <t>FTC Screening Date</t>
  </si>
  <si>
    <t>The date that the client evaluation/screening for FTC was done.</t>
  </si>
  <si>
    <t>Type of CW Feedback</t>
  </si>
  <si>
    <t>The method by which feedback was provided to the case worker.</t>
  </si>
  <si>
    <t>CPI, FSFN, Both CPI and FSFN, Other (Explain in Notes)</t>
  </si>
  <si>
    <t>First Feedback to CW Date</t>
  </si>
  <si>
    <t>The date that feedback was provided to the case worker.</t>
  </si>
  <si>
    <t>Service Status after FTC Screening</t>
  </si>
  <si>
    <t>The service status of the client after they were screened for FTC.</t>
  </si>
  <si>
    <t>Already in Service - Eligible for FTC, Not Referred to Services (See Discharge Reason), Referred to New Services - No Current Services</t>
  </si>
  <si>
    <t>The main services that the client was referred to or was already receiving. Based on client being referred to those services, not whether the clien is receiving those services.</t>
  </si>
  <si>
    <t>Career Source, Detox, Open Access, Other (Please indicate in notes column), Other Behavioral Health Provider, Other Community Resource, Outpatient Mental Health, Outpatient Substance Abuse, Psychiatric Services, Residential Mental Health, Residential Substance Abuse</t>
  </si>
  <si>
    <t>1st Appointment Date</t>
  </si>
  <si>
    <t>The date of the client's first FTC appointment.</t>
  </si>
  <si>
    <t>2nd Appointment Date</t>
  </si>
  <si>
    <t>The date of the client's second FTC appointment.</t>
  </si>
  <si>
    <t>Discharge Date</t>
  </si>
  <si>
    <t>The date that the client was discharged</t>
  </si>
  <si>
    <t>Reason for Discharge</t>
  </si>
  <si>
    <t>The reason that the client was discharged.</t>
  </si>
  <si>
    <t>Client Death, Completed FTC Program, Completed SA or MH Treatment, CW Closed Case, Denied/Refused Services, Dependency court ordered services, Disengaged from FTC Program, Hospitalization, Invalid Referral, Jailed During Active Enrollment, Moved During Active Enrollment, Referred to Other Services, Unable to Locate/Contact, Found to be Engaged in Services after Screening</t>
  </si>
  <si>
    <t>Notes</t>
  </si>
  <si>
    <t>Any notes that the provider would like to add on the client.</t>
  </si>
  <si>
    <t>Data Entry ends here. Check the last column (Column Y) for errors or possible issues.</t>
  </si>
  <si>
    <t>Purposefully blank. No data entry is required beyond this point. Please see the last column for warnings or errors if the row is highlighted yellow or red.</t>
  </si>
  <si>
    <t>Blank</t>
  </si>
  <si>
    <t>Data Checks</t>
  </si>
  <si>
    <t>Errors or warnings for possible errors will populate in this column if the row is highlighted yellow or red.</t>
  </si>
  <si>
    <t>Automatically calculated</t>
  </si>
  <si>
    <t># Business Days from referral to end of month</t>
  </si>
  <si>
    <t>Based on referral date and the end of the month.</t>
  </si>
  <si>
    <t># Business Days between Referral and Investigation Start Date</t>
  </si>
  <si>
    <t>Based on referral date and investigation start date.</t>
  </si>
  <si>
    <t># Calendar Days Between Referral and Screening</t>
  </si>
  <si>
    <t>Based on referral date and screening date.</t>
  </si>
  <si>
    <t>Circuit (Populates Automatically)</t>
  </si>
  <si>
    <t>Based on agency name.</t>
  </si>
  <si>
    <t>Business Days from Start Date to Referral</t>
  </si>
  <si>
    <t>Based on investigation start date and referral date.</t>
  </si>
  <si>
    <t>Business Days from Initial Engagement to Screening Date</t>
  </si>
  <si>
    <t>Based on initial engagement attempt date and screening date.</t>
  </si>
  <si>
    <t>Business Days from Referral Date to Date of Initial Engagement Attempt</t>
  </si>
  <si>
    <t>Based on referral date and initial engagement attempt date.</t>
  </si>
  <si>
    <t>Discharge/Consumer Inactive Date</t>
  </si>
  <si>
    <t>Age Validations</t>
  </si>
  <si>
    <t>Length of Error Column</t>
  </si>
  <si>
    <t>Duplicate Client</t>
  </si>
  <si>
    <t>Month</t>
  </si>
  <si>
    <t># full-time FTC staff members employed during month (count FIS with partial caseloads as half)</t>
  </si>
  <si>
    <t># FTC positions allocated within agency</t>
  </si>
  <si>
    <t># FTC vacancies during month</t>
  </si>
  <si>
    <t>Validation</t>
  </si>
  <si>
    <t>(blank)</t>
  </si>
  <si>
    <t>Row Labels</t>
  </si>
  <si>
    <t>Count of Agency Name</t>
  </si>
  <si>
    <t>Grand Total</t>
  </si>
  <si>
    <t>July</t>
  </si>
  <si>
    <t>August</t>
  </si>
  <si>
    <t>September</t>
  </si>
  <si>
    <t>October</t>
  </si>
  <si>
    <t>November</t>
  </si>
  <si>
    <t>December</t>
  </si>
  <si>
    <t>January</t>
  </si>
  <si>
    <t>February</t>
  </si>
  <si>
    <t>March</t>
  </si>
  <si>
    <t>April</t>
  </si>
  <si>
    <t>May</t>
  </si>
  <si>
    <t>June</t>
  </si>
  <si>
    <t># Referred to Services</t>
  </si>
  <si>
    <t># Referrals</t>
  </si>
  <si>
    <t>% Successful</t>
  </si>
  <si>
    <t>Month being used:</t>
  </si>
  <si>
    <t>Year being used:</t>
  </si>
  <si>
    <t>Begin date of fiscal year:</t>
  </si>
  <si>
    <t>End date of fiscal year:</t>
  </si>
  <si>
    <t>Override Month:</t>
  </si>
  <si>
    <t>Override fiscal year (first year):</t>
  </si>
  <si>
    <t>Stagger All Months by X # Days</t>
  </si>
  <si>
    <t>Stagger End of Month by X #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</si>
</sst>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numFmts>
  <fonts count="5">
    <font>
      <sz val="11"/>
      <color theme="1"/>
      <name val="Calibri"/>
      <family val="2"/>
      <scheme val="minor"/>
    </font>
    <font>
      <sz val="12"/>
      <color rgb="FF000000"/>
      <name val="Calibri"/>
      <family val="2"/>
      <scheme val="minor"/>
    </font>
    <font>
      <sz val="11.5"/>
      <color rgb="FF201F1E"/>
      <name val="Segoe UI"/>
      <family val="2"/>
    </font>
    <font>
      <sz val="11"/>
      <color theme="1"/>
      <name val="Calibri"/>
      <family val="2"/>
      <scheme val="minor"/>
    </font>
    <font>
      <sz val="8"/>
      <name val="Calibri"/>
      <family val="2"/>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2">
    <xf numFmtId="0" fontId="0" fillId="0" borderId="0"/>
    <xf numFmtId="9" fontId="3" fillId="0" borderId="0" applyFont="0" applyFill="0" applyBorder="0" applyAlignment="0" applyProtection="0"/>
  </cellStyleXfs>
  <cellXfs count="21">
    <xf numFmtId="0" fontId="0" fillId="0" borderId="0" xfId="0"/>
    <xf numFmtId="0" fontId="0" fillId="0" borderId="0" xfId="0" applyProtection="1">
      <protection locked="0"/>
    </xf>
    <xf numFmtId="0" fontId="0" fillId="0" borderId="0" xfId="0" applyAlignment="1">
      <alignment horizontal="left"/>
    </xf>
    <xf numFmtId="0" fontId="0" fillId="0" borderId="0" xfId="0" applyAlignment="1">
      <alignment horizontal="left" vertical="top"/>
    </xf>
    <xf numFmtId="0" fontId="0" fillId="0" borderId="0" xfId="0" applyAlignment="1" applyProtection="1">
      <alignment horizontal="left"/>
      <protection locked="0"/>
    </xf>
    <xf numFmtId="0" fontId="1" fillId="0" borderId="0" xfId="0" applyFont="1" applyAlignment="1">
      <alignment vertical="center"/>
    </xf>
    <xf numFmtId="0" fontId="2" fillId="0" borderId="0" xfId="0" applyFont="1" applyAlignment="1">
      <alignment vertical="center"/>
    </xf>
    <xf numFmtId="14" fontId="0" fillId="0" borderId="0" xfId="0" applyNumberFormat="1"/>
    <xf numFmtId="17" fontId="0" fillId="0" borderId="0" xfId="0" applyNumberFormat="1"/>
    <xf numFmtId="9" fontId="0" fillId="0" borderId="0" xfId="1" applyFont="1"/>
    <xf numFmtId="0" fontId="0" fillId="0" borderId="0" xfId="0" applyAlignment="1">
      <alignment wrapText="1"/>
    </xf>
    <xf numFmtId="0" fontId="0" fillId="0" borderId="0" xfId="0" pivotButton="1"/>
    <xf numFmtId="0" fontId="0" fillId="0" borderId="0" xfId="0" applyAlignment="1">
      <alignment horizontal="left" indent="1"/>
    </xf>
    <xf numFmtId="14" fontId="0" fillId="0" borderId="0" xfId="0" applyNumberFormat="1" applyAlignment="1" applyProtection="1">
      <alignment horizontal="left"/>
      <protection locked="0"/>
    </xf>
    <xf numFmtId="0" fontId="0" fillId="2" borderId="0" xfId="0" applyFill="1" applyAlignment="1" applyProtection="1">
      <alignment horizontal="left"/>
      <protection locked="0"/>
    </xf>
    <xf numFmtId="14" fontId="0" fillId="0" borderId="0" xfId="0" applyNumberFormat="1" applyAlignment="1">
      <alignment horizontal="left"/>
    </xf>
    <xf numFmtId="164" fontId="0" fillId="0" borderId="0" xfId="0" applyNumberFormat="1" applyAlignment="1" applyProtection="1">
      <alignment horizontal="left"/>
      <protection locked="0"/>
    </xf>
    <xf numFmtId="0" fontId="1" fillId="0" borderId="0" xfId="0" applyFont="1" applyAlignment="1" applyProtection="1">
      <alignment vertical="center"/>
      <protection locked="0"/>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NumberFormat="1"/>
  </cellXfs>
  <cellStyles count="2">
    <cellStyle name="Normal" xfId="0" builtinId="0"/>
    <cellStyle name="Percent" xfId="1" builtinId="5"/>
  </cellStyles>
  <dxfs count="68">
    <dxf>
      <numFmt numFmtId="0" formatCode="General"/>
    </dxf>
    <dxf>
      <font>
        <color rgb="FFFF0000"/>
      </font>
      <fill>
        <patternFill>
          <bgColor theme="5" tint="0.79998168889431442"/>
        </patternFill>
      </fill>
    </dxf>
    <dxf>
      <font>
        <color rgb="FFFF0000"/>
      </font>
      <fill>
        <patternFill>
          <bgColor theme="5" tint="0.79998168889431442"/>
        </patternFill>
      </fill>
    </dxf>
    <dxf>
      <numFmt numFmtId="0" formatCode="General"/>
      <fill>
        <patternFill patternType="none">
          <fgColor indexed="64"/>
          <bgColor auto="1"/>
        </patternFill>
      </fill>
      <alignment horizontal="left" vertical="bottom" textRotation="0" wrapText="0" indent="0" justifyLastLine="0" shrinkToFit="0" readingOrder="0"/>
      <protection locked="0" hidden="0"/>
    </dxf>
    <dxf>
      <numFmt numFmtId="0" formatCode="General"/>
      <fill>
        <patternFill patternType="none">
          <fgColor indexed="64"/>
          <bgColor auto="1"/>
        </patternFill>
      </fill>
      <alignment horizontal="left" vertical="bottom" textRotation="0" wrapText="0" indent="0" justifyLastLine="0" shrinkToFit="0" readingOrder="0"/>
      <protection locked="1" hidden="0"/>
    </dxf>
    <dxf>
      <numFmt numFmtId="0" formatCode="General"/>
      <fill>
        <patternFill patternType="none">
          <fgColor indexed="64"/>
          <bgColor auto="1"/>
        </patternFill>
      </fill>
      <alignment horizontal="left" vertical="bottom" textRotation="0" wrapText="0" indent="0" justifyLastLine="0" shrinkToFit="0" readingOrder="0"/>
      <protection locked="1" hidden="0"/>
    </dxf>
    <dxf>
      <numFmt numFmtId="0" formatCode="General"/>
      <fill>
        <patternFill patternType="none">
          <fgColor indexed="64"/>
          <bgColor auto="1"/>
        </patternFill>
      </fill>
      <alignment horizontal="left" vertical="bottom" textRotation="0" wrapText="0" indent="0" justifyLastLine="0" shrinkToFit="0" readingOrder="0"/>
      <protection locked="1" hidden="0"/>
    </dxf>
    <dxf>
      <numFmt numFmtId="0" formatCode="General"/>
      <fill>
        <patternFill patternType="none">
          <fgColor indexed="64"/>
          <bgColor auto="1"/>
        </patternFill>
      </fill>
      <alignment horizontal="left" vertical="bottom" textRotation="0" wrapText="0" indent="0" justifyLastLine="0" shrinkToFit="0" readingOrder="0"/>
      <protection locked="0" hidden="0"/>
    </dxf>
    <dxf>
      <numFmt numFmtId="0" formatCode="General"/>
      <fill>
        <patternFill patternType="none">
          <fgColor indexed="64"/>
          <bgColor auto="1"/>
        </patternFill>
      </fill>
      <alignment horizontal="left" vertical="bottom" textRotation="0" wrapText="0" indent="0" justifyLastLine="0" shrinkToFit="0" readingOrder="0"/>
      <protection locked="0" hidden="0"/>
    </dxf>
    <dxf>
      <numFmt numFmtId="0" formatCode="General"/>
      <fill>
        <patternFill patternType="none">
          <fgColor indexed="64"/>
          <bgColor auto="1"/>
        </patternFill>
      </fill>
      <alignment horizontal="left" vertical="bottom" textRotation="0" wrapText="0" indent="0" justifyLastLine="0" shrinkToFit="0" readingOrder="0"/>
      <protection locked="0" hidden="0"/>
    </dxf>
    <dxf>
      <numFmt numFmtId="0" formatCode="General"/>
      <fill>
        <patternFill patternType="none">
          <fgColor indexed="64"/>
          <bgColor indexed="65"/>
        </patternFill>
      </fill>
      <alignment horizontal="left" vertical="bottom" textRotation="0" wrapText="0" indent="0" justifyLastLine="0" shrinkToFit="0" readingOrder="0"/>
      <protection locked="0" hidden="0"/>
    </dxf>
    <dxf>
      <numFmt numFmtId="0" formatCode="General"/>
      <fill>
        <patternFill patternType="none">
          <fgColor indexed="64"/>
          <bgColor indexed="65"/>
        </patternFill>
      </fill>
      <alignment horizontal="left" vertical="bottom" textRotation="0" wrapText="0" indent="0" justifyLastLine="0" shrinkToFit="0" readingOrder="0"/>
      <protection locked="0" hidden="0"/>
    </dxf>
    <dxf>
      <numFmt numFmtId="0" formatCode="General"/>
      <fill>
        <patternFill patternType="none">
          <fgColor indexed="64"/>
          <bgColor indexed="65"/>
        </patternFill>
      </fill>
      <alignment horizontal="left" vertical="bottom" textRotation="0" wrapText="0" indent="0" justifyLastLine="0" shrinkToFit="0" readingOrder="0"/>
      <protection locked="0" hidden="0"/>
    </dxf>
    <dxf>
      <fill>
        <patternFill patternType="solid">
          <fgColor indexed="64"/>
          <bgColor theme="1"/>
        </patternFill>
      </fill>
      <alignment horizontal="left" vertical="bottom" textRotation="0" wrapText="0" indent="0" justifyLastLine="0" shrinkToFit="0" readingOrder="0"/>
      <protection locked="0" hidden="0"/>
    </dxf>
    <dxf>
      <numFmt numFmtId="0" formatCode="General"/>
      <fill>
        <patternFill patternType="solid">
          <fgColor indexed="64"/>
          <bgColor theme="1"/>
        </patternFill>
      </fill>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hidden="0"/>
    </dxf>
    <dxf>
      <numFmt numFmtId="164" formatCode="m/d/yyyy;@"/>
      <alignment horizontal="left" vertical="bottom" textRotation="0" wrapText="0" indent="0" justifyLastLine="0" shrinkToFit="0" readingOrder="0"/>
      <protection locked="0" hidden="0"/>
    </dxf>
    <dxf>
      <numFmt numFmtId="164" formatCode="m/d/yyyy;@"/>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numFmt numFmtId="19" formatCode="m/d/yyyy"/>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numFmt numFmtId="0" formatCode="General"/>
      <alignment horizontal="left" vertical="bottom" textRotation="0" wrapText="0" indent="0" justifyLastLine="0" shrinkToFit="0" readingOrder="0"/>
      <protection locked="0" hidden="0"/>
    </dxf>
    <dxf>
      <numFmt numFmtId="0" formatCode="General"/>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alignment horizontal="center" vertical="center" textRotation="0" wrapText="1" indent="0" justifyLastLine="0" shrinkToFit="0" readingOrder="0"/>
      <protection locked="1" hidden="0"/>
    </dxf>
    <dxf>
      <font>
        <color rgb="FFFF0000"/>
      </font>
      <fill>
        <patternFill>
          <bgColor theme="5" tint="0.79998168889431442"/>
        </patternFill>
      </fill>
    </dxf>
    <dxf>
      <font>
        <color rgb="FFFFC000"/>
      </font>
      <fill>
        <patternFill>
          <bgColor theme="7" tint="0.79998168889431442"/>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m/d/yyyy"/>
    </dxf>
    <dxf>
      <protection locked="0" hidden="0"/>
    </dxf>
    <dxf>
      <protection locked="0" hidden="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2"/>
        <color rgb="FF000000"/>
        <name val="Calibri"/>
        <family val="2"/>
        <scheme val="minor"/>
      </font>
      <alignment horizontal="general" vertical="center" textRotation="0" wrapText="0" indent="0" justifyLastLine="0" shrinkToFit="0" readingOrder="0"/>
    </dxf>
    <dxf>
      <alignment horizontal="left" vertical="bottom"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alignment horizontal="left" vertical="bottom"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bottom"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bottom" textRotation="0" wrapText="0" indent="0" justifyLastLine="0" shrinkToFit="0" readingOrder="0"/>
    </dxf>
  </dxfs>
  <tableStyles count="1" defaultTableStyle="TableStyleMedium2" defaultPivotStyle="PivotStyleLight16">
    <tableStyle name="Invisible" pivot="0" table="0" count="0" xr9:uid="{C94C2C2B-2523-4A5F-B75D-7E6DEC40200E}"/>
  </tableStyles>
  <colors>
    <mruColors>
      <color rgb="FFFE9A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[ID 16 - Integration with Child Welfare - FTC Report FY 26-27.xlsx]Data Entry Errors!PivotTable1</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'Data Entry Errors'!$B$3</c:f>
              <c:strCache>
                <c:ptCount val="1"/>
                <c:pt idx="0">
                  <c:v>Total</c:v>
                </c:pt>
              </c:strCache>
            </c:strRef>
          </c:tx>
          <c:spPr>
            <a:solidFill>
              <a:schemeClr val="accent1"/>
            </a:solidFill>
            <a:ln>
              <a:noFill/>
            </a:ln>
            <a:effectLst/>
          </c:spPr>
          <c:invertIfNegative val="0"/>
          <c:cat>
            <c:multiLvlStrRef>
              <c:f>'Data Entry Errors'!$A$4:$A$6</c:f>
              <c:multiLvlStrCache>
                <c:ptCount val="1"/>
                <c:lvl/>
                <c:lvl>
                  <c:pt idx="0">
                    <c:v>(blank)</c:v>
                  </c:pt>
                </c:lvl>
              </c:multiLvlStrCache>
            </c:multiLvlStrRef>
          </c:cat>
          <c:val>
            <c:numRef>
              <c:f>'Data Entry Errors'!$B$4:$B$6</c:f>
              <c:numCache>
                <c:formatCode>General</c:formatCode>
                <c:ptCount val="1"/>
              </c:numCache>
            </c:numRef>
          </c:val>
          <c:extLst>
            <c:ext xmlns:c16="http://schemas.microsoft.com/office/drawing/2014/chart" uri="{C3380CC4-5D6E-409C-BE32-E72D297353CC}">
              <c16:uniqueId val="{00000000-1D0F-4293-B7DF-2CDA91BA1E93}"/>
            </c:ext>
          </c:extLst>
        </c:ser>
        <c:dLbls>
          <c:showLegendKey val="0"/>
          <c:showVal val="0"/>
          <c:showCatName val="0"/>
          <c:showSerName val="0"/>
          <c:showPercent val="0"/>
          <c:showBubbleSize val="0"/>
        </c:dLbls>
        <c:gapWidth val="182"/>
        <c:axId val="607107728"/>
        <c:axId val="607106944"/>
      </c:barChart>
      <c:catAx>
        <c:axId val="6071077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7106944"/>
        <c:crosses val="autoZero"/>
        <c:auto val="1"/>
        <c:lblAlgn val="ctr"/>
        <c:lblOffset val="100"/>
        <c:noMultiLvlLbl val="0"/>
      </c:catAx>
      <c:valAx>
        <c:axId val="607106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71077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'Referred to Services'!$A$3</c:f>
              <c:strCache>
                <c:ptCount val="1"/>
                <c:pt idx="0">
                  <c:v># Referred to Services</c:v>
                </c:pt>
              </c:strCache>
            </c:strRef>
          </c:tx>
          <c:spPr>
            <a:ln w="28575" cap="rnd">
              <a:solidFill>
                <a:schemeClr val="accent1"/>
              </a:solidFill>
              <a:round/>
            </a:ln>
            <a:effectLst/>
          </c:spPr>
          <c:marker>
            <c:symbol val="none"/>
          </c:marker>
          <c:cat>
            <c:strRef>
              <c:f>'Referred to Services'!$B$2:$M$2</c:f>
              <c:strCache>
                <c:ptCount val="12"/>
                <c:pt idx="0">
                  <c:v>July</c:v>
                </c:pt>
                <c:pt idx="1">
                  <c:v>August</c:v>
                </c:pt>
                <c:pt idx="2">
                  <c:v>September</c:v>
                </c:pt>
                <c:pt idx="3">
                  <c:v>October</c:v>
                </c:pt>
                <c:pt idx="4">
                  <c:v>November</c:v>
                </c:pt>
                <c:pt idx="5">
                  <c:v>December</c:v>
                </c:pt>
                <c:pt idx="6">
                  <c:v>January</c:v>
                </c:pt>
                <c:pt idx="7">
                  <c:v>February</c:v>
                </c:pt>
                <c:pt idx="8">
                  <c:v>March</c:v>
                </c:pt>
                <c:pt idx="9">
                  <c:v>April</c:v>
                </c:pt>
                <c:pt idx="10">
                  <c:v>May</c:v>
                </c:pt>
                <c:pt idx="11">
                  <c:v>June</c:v>
                </c:pt>
              </c:strCache>
            </c:strRef>
          </c:cat>
          <c:val>
            <c:numRef>
              <c:f>'Referred to Services'!$B$3:$M$3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DCD6-4D3F-B947-A316E8C7728E}"/>
            </c:ext>
          </c:extLst>
        </c:ser>
        <c:dLbls>
          <c:showLegendKey val="0"/>
          <c:showVal val="0"/>
          <c:showCatName val="0"/>
          <c:showSerName val="0"/>
          <c:showPercent val="0"/>
          <c:showBubbleSize val="0"/>
        </c:dLbls>
        <c:smooth val="0"/>
        <c:axId val="607102632"/>
        <c:axId val="607099888"/>
      </c:lineChart>
      <c:catAx>
        <c:axId val="607102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7099888"/>
        <c:crosses val="autoZero"/>
        <c:auto val="1"/>
        <c:lblAlgn val="ctr"/>
        <c:lblOffset val="100"/>
        <c:noMultiLvlLbl val="0"/>
      </c:catAx>
      <c:valAx>
        <c:axId val="6070998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71026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3233814523184582E-2"/>
          <c:y val="0.15782407407407409"/>
          <c:w val="0.87232174103237092"/>
          <c:h val="0.60359361329834815"/>
        </c:manualLayout>
      </c:layout>
      <c:lineChart>
        <c:grouping val="standard"/>
        <c:varyColors val="0"/>
        <c:ser>
          <c:idx val="2"/>
          <c:order val="0"/>
          <c:tx>
            <c:strRef>
              <c:f>'Referred to Services'!$A$5</c:f>
              <c:strCache>
                <c:ptCount val="1"/>
                <c:pt idx="0">
                  <c:v>% Successful</c:v>
                </c:pt>
              </c:strCache>
            </c:strRef>
          </c:tx>
          <c:spPr>
            <a:ln w="28575" cap="rnd">
              <a:solidFill>
                <a:schemeClr val="accent3"/>
              </a:solidFill>
              <a:round/>
            </a:ln>
            <a:effectLst/>
          </c:spPr>
          <c:marker>
            <c:symbol val="none"/>
          </c:marker>
          <c:cat>
            <c:strRef>
              <c:f>'Referred to Services'!$B$2:$M$2</c:f>
              <c:strCache>
                <c:ptCount val="12"/>
                <c:pt idx="0">
                  <c:v>July</c:v>
                </c:pt>
                <c:pt idx="1">
                  <c:v>August</c:v>
                </c:pt>
                <c:pt idx="2">
                  <c:v>September</c:v>
                </c:pt>
                <c:pt idx="3">
                  <c:v>October</c:v>
                </c:pt>
                <c:pt idx="4">
                  <c:v>November</c:v>
                </c:pt>
                <c:pt idx="5">
                  <c:v>December</c:v>
                </c:pt>
                <c:pt idx="6">
                  <c:v>January</c:v>
                </c:pt>
                <c:pt idx="7">
                  <c:v>February</c:v>
                </c:pt>
                <c:pt idx="8">
                  <c:v>March</c:v>
                </c:pt>
                <c:pt idx="9">
                  <c:v>April</c:v>
                </c:pt>
                <c:pt idx="10">
                  <c:v>May</c:v>
                </c:pt>
                <c:pt idx="11">
                  <c:v>June</c:v>
                </c:pt>
              </c:strCache>
            </c:strRef>
          </c:cat>
          <c:val>
            <c:numRef>
              <c:f>'Referred to Services'!$B$5:$M$5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3B01-472C-8AE7-EBAF8D450551}"/>
            </c:ext>
          </c:extLst>
        </c:ser>
        <c:dLbls>
          <c:showLegendKey val="0"/>
          <c:showVal val="0"/>
          <c:showCatName val="0"/>
          <c:showSerName val="0"/>
          <c:showPercent val="0"/>
          <c:showBubbleSize val="0"/>
        </c:dLbls>
        <c:smooth val="0"/>
        <c:axId val="607108120"/>
        <c:axId val="607109296"/>
      </c:lineChart>
      <c:catAx>
        <c:axId val="607108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7109296"/>
        <c:crosses val="autoZero"/>
        <c:auto val="1"/>
        <c:lblAlgn val="ctr"/>
        <c:lblOffset val="100"/>
        <c:noMultiLvlLbl val="0"/>
      </c:catAx>
      <c:valAx>
        <c:axId val="607109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71081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219075</xdr:colOff>
      <xdr:row>15</xdr:row>
      <xdr:rowOff>9526</xdr:rowOff>
    </xdr:from>
    <xdr:to>
      <xdr:col>11</xdr:col>
      <xdr:colOff>0</xdr:colOff>
      <xdr:row>49</xdr:row>
      <xdr:rowOff>171450</xdr:rowOff>
    </xdr:to>
    <xdr:graphicFrame macro="">
      <xdr:nvGraphicFramePr>
        <xdr:cNvPr id="2" name="Chart 1">
          <a:extLst>
            <a:ext uri="{FF2B5EF4-FFF2-40B4-BE49-F238E27FC236}">
              <a16:creationId xmlns:a16="http://schemas.microsoft.com/office/drawing/2014/main" id="{951B1148-685D-4485-942F-5B199DF1BC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552450</xdr:colOff>
      <xdr:row>0</xdr:row>
      <xdr:rowOff>9525</xdr:rowOff>
    </xdr:from>
    <xdr:to>
      <xdr:col>11</xdr:col>
      <xdr:colOff>0</xdr:colOff>
      <xdr:row>14</xdr:row>
      <xdr:rowOff>103716</xdr:rowOff>
    </xdr:to>
    <mc:AlternateContent xmlns:mc="http://schemas.openxmlformats.org/markup-compatibility/2006" xmlns:a14="http://schemas.microsoft.com/office/drawing/2010/main">
      <mc:Choice Requires="a14">
        <xdr:graphicFrame macro="">
          <xdr:nvGraphicFramePr>
            <xdr:cNvPr id="9" name="Agency Name">
              <a:extLst>
                <a:ext uri="{FF2B5EF4-FFF2-40B4-BE49-F238E27FC236}">
                  <a16:creationId xmlns:a16="http://schemas.microsoft.com/office/drawing/2014/main" id="{CA90AA82-49BF-47F2-ADFC-75D1214E9234}"/>
                </a:ext>
              </a:extLst>
            </xdr:cNvPr>
            <xdr:cNvGraphicFramePr/>
          </xdr:nvGraphicFramePr>
          <xdr:xfrm>
            <a:off x="0" y="0"/>
            <a:ext cx="0" cy="0"/>
          </xdr:xfrm>
          <a:graphic>
            <a:graphicData uri="http://schemas.microsoft.com/office/drawing/2010/slicer">
              <sle:slicer xmlns:sle="http://schemas.microsoft.com/office/drawing/2010/slicer" name="Agency Name"/>
            </a:graphicData>
          </a:graphic>
        </xdr:graphicFrame>
      </mc:Choice>
      <mc:Fallback xmlns="">
        <xdr:sp macro="" textlink="">
          <xdr:nvSpPr>
            <xdr:cNvPr id="0" name=""/>
            <xdr:cNvSpPr>
              <a:spLocks noTextEdit="1"/>
            </xdr:cNvSpPr>
          </xdr:nvSpPr>
          <xdr:spPr>
            <a:xfrm>
              <a:off x="15144750" y="9525"/>
              <a:ext cx="1885950" cy="27622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196215</xdr:colOff>
      <xdr:row>6</xdr:row>
      <xdr:rowOff>77152</xdr:rowOff>
    </xdr:from>
    <xdr:to>
      <xdr:col>6</xdr:col>
      <xdr:colOff>81915</xdr:colOff>
      <xdr:row>20</xdr:row>
      <xdr:rowOff>153352</xdr:rowOff>
    </xdr:to>
    <xdr:graphicFrame macro="">
      <xdr:nvGraphicFramePr>
        <xdr:cNvPr id="2" name="Chart 1">
          <a:extLst>
            <a:ext uri="{FF2B5EF4-FFF2-40B4-BE49-F238E27FC236}">
              <a16:creationId xmlns:a16="http://schemas.microsoft.com/office/drawing/2014/main" id="{1878FFC4-DE9E-4D8D-BA5C-DB813BC31F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333375</xdr:colOff>
      <xdr:row>6</xdr:row>
      <xdr:rowOff>61912</xdr:rowOff>
    </xdr:from>
    <xdr:to>
      <xdr:col>14</xdr:col>
      <xdr:colOff>123825</xdr:colOff>
      <xdr:row>20</xdr:row>
      <xdr:rowOff>138112</xdr:rowOff>
    </xdr:to>
    <xdr:graphicFrame macro="">
      <xdr:nvGraphicFramePr>
        <xdr:cNvPr id="3" name="Chart 2">
          <a:extLst>
            <a:ext uri="{FF2B5EF4-FFF2-40B4-BE49-F238E27FC236}">
              <a16:creationId xmlns:a16="http://schemas.microsoft.com/office/drawing/2014/main" id="{9DC2FA9C-7637-4C36-97FC-E4B84B3821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Excel Services" refreshedDate="46223.434794444445" createdVersion="6" refreshedVersion="8" minRefreshableVersion="3" recordCount="1363" xr:uid="{00000000-000A-0000-FFFF-FFFF1F000000}">
  <cacheSource type="worksheet">
    <worksheetSource name="Table2"/>
  </cacheSource>
  <cacheFields count="38">
    <cacheField name="Agency Name" numFmtId="0">
      <sharedItems containsNonDate="0" containsBlank="1" count="22">
        <m/>
        <s v="Clay Behavioral Health Center, Inc." u="1"/>
        <s v="Gateway Community Services, Inc." u="1"/>
        <s v="LifeStream Behavioral Center, Inc." u="1"/>
        <s v="Meridian Behavioral Healthcare, Inc." u="1"/>
        <s v="SMA Healthcare, Inc. - Volusia" u="1"/>
        <s v="SMA Healthcare, Inc. f/k/a The Centers, Inc." u="1"/>
        <s v="EPIC Community Services, Inc." u="1"/>
        <s v="BayCare Behavioral Health, Inc." u="1"/>
        <s v="SMA Healthcare, Inc. - Putnam" u="1"/>
        <s v="EPIC" u="1"/>
        <s v="SMA Behavioral Health Services, Inc." u="1"/>
        <s v="SMA Healthcare F/k/a The Centers" u="1"/>
        <s v="The Centers" u="1"/>
        <s v="Lifestream Behavioral Center" u="1"/>
        <s v="The Centers " u="1"/>
        <s v="The  Centers" u="1"/>
        <s v="SMA Behavioral Health Services" u="1"/>
        <s v="Meridian Behavioral Healthcare" u="1"/>
        <s v="Meridian +A114:J116Behavioral Healthcare" u="1"/>
        <s v="Clay Behavioral Health Center" u="1"/>
        <s v="Gateway Community Services" u="1"/>
      </sharedItems>
    </cacheField>
    <cacheField name="County" numFmtId="0">
      <sharedItems containsNonDate="0" containsBlank="1" count="29">
        <m/>
        <s v="Clay" u="1"/>
        <s v="Duval" u="1"/>
        <s v="Citrus" u="1"/>
        <s v="Sumter" u="1"/>
        <s v="Marion" u="1"/>
        <s v="Lake" u="1"/>
        <s v="Washington" u="1"/>
        <s v="Orange" u="1"/>
        <s v="Alachua" u="1"/>
        <s v="Suwannee" u="1"/>
        <s v="Bradford" u="1"/>
        <s v="Union" u="1"/>
        <s v="Baker" u="1"/>
        <s v="Columbia" u="1"/>
        <s v="Levy" u="1"/>
        <s v="Dixie" u="1"/>
        <s v="Gilchrist" u="1"/>
        <s v="Hamilton" u="1"/>
        <s v="Flagler" u="1"/>
        <s v="Volusia" u="1"/>
        <s v="St. Johns" u="1"/>
        <s v="Hernando" u="1"/>
        <s v=" " u="1"/>
        <s v="Pinellas" u="1"/>
        <s v="Putnam" u="1"/>
        <s v="Citrus " u="1"/>
        <s v="Pasco" u="1"/>
        <s v="Lake " u="1"/>
      </sharedItems>
    </cacheField>
    <cacheField name="CPI/CM" numFmtId="0">
      <sharedItems containsNonDate="0" containsString="0" containsBlank="1"/>
    </cacheField>
    <cacheField name="Client Last Name" numFmtId="0">
      <sharedItems containsNonDate="0" containsString="0" containsBlank="1"/>
    </cacheField>
    <cacheField name="Client First Name" numFmtId="0">
      <sharedItems containsNonDate="0" containsString="0" containsBlank="1"/>
    </cacheField>
    <cacheField name="Client Birth Date" numFmtId="14">
      <sharedItems containsNonDate="0" containsString="0" containsBlank="1"/>
    </cacheField>
    <cacheField name="Client ID" numFmtId="0">
      <sharedItems containsNonDate="0" containsString="0" containsBlank="1"/>
    </cacheField>
    <cacheField name="FSFN Intake #" numFmtId="0">
      <sharedItems containsNonDate="0" containsString="0" containsBlank="1"/>
    </cacheField>
    <cacheField name="Current Investigation Start Date" numFmtId="14">
      <sharedItems containsNonDate="0" containsString="0" containsBlank="1"/>
    </cacheField>
    <cacheField name="Referral Date" numFmtId="164">
      <sharedItems containsNonDate="0" containsString="0" containsBlank="1"/>
    </cacheField>
    <cacheField name="Referral Type" numFmtId="164">
      <sharedItems containsNonDate="0" containsString="0" containsBlank="1"/>
    </cacheField>
    <cacheField name="Was the referral valid?" numFmtId="14">
      <sharedItems containsNonDate="0" containsString="0" containsBlank="1"/>
    </cacheField>
    <cacheField name="If the referral was not valid, why?" numFmtId="14">
      <sharedItems containsNonDate="0" containsString="0" containsBlank="1"/>
    </cacheField>
    <cacheField name="If the referral was not valid, date CPI notified" numFmtId="14">
      <sharedItems containsNonDate="0" containsString="0" containsBlank="1"/>
    </cacheField>
    <cacheField name="Presenting Primary Drug of Choice" numFmtId="0">
      <sharedItems containsNonDate="0" containsString="0" containsBlank="1"/>
    </cacheField>
    <cacheField name="Initial Engagement Attempt Date" numFmtId="14">
      <sharedItems containsNonDate="0" containsString="0" containsBlank="1"/>
    </cacheField>
    <cacheField name="FTC Screening Date" numFmtId="14">
      <sharedItems containsNonDate="0" containsString="0" containsBlank="1"/>
    </cacheField>
    <cacheField name="Type of CW Feedback" numFmtId="14">
      <sharedItems containsNonDate="0" containsString="0" containsBlank="1"/>
    </cacheField>
    <cacheField name="First Feedback to CW Date" numFmtId="14">
      <sharedItems containsNonDate="0" containsString="0" containsBlank="1"/>
    </cacheField>
    <cacheField name="Service Status after FTC Screening" numFmtId="0">
      <sharedItems containsNonDate="0" containsString="0" containsBlank="1"/>
    </cacheField>
    <cacheField name="Primary Client Services" numFmtId="0">
      <sharedItems containsNonDate="0" containsString="0" containsBlank="1"/>
    </cacheField>
    <cacheField name="1st Appointment Date" numFmtId="14">
      <sharedItems containsNonDate="0" containsString="0" containsBlank="1"/>
    </cacheField>
    <cacheField name="2nd Appointment Date" numFmtId="14">
      <sharedItems containsNonDate="0" containsString="0" containsBlank="1"/>
    </cacheField>
    <cacheField name="Discharge/Consumer Inactive Date" numFmtId="14">
      <sharedItems containsNonDate="0" containsString="0" containsBlank="1"/>
    </cacheField>
    <cacheField name="Reason for Discharge" numFmtId="0">
      <sharedItems containsNonDate="0" containsString="0" containsBlank="1"/>
    </cacheField>
    <cacheField name="Notes" numFmtId="0">
      <sharedItems containsNonDate="0" containsString="0" containsBlank="1"/>
    </cacheField>
    <cacheField name="Data Entry ends here. Check the last column (Column Y) for errors or possible issues." numFmtId="0">
      <sharedItems/>
    </cacheField>
    <cacheField name="Age Validations" numFmtId="0">
      <sharedItems/>
    </cacheField>
    <cacheField name="Data Checks" numFmtId="0">
      <sharedItems containsMixedTypes="1" containsNumber="1" containsInteger="1" minValue="0" maxValue="0" count="2">
        <s v=""/>
        <n v="0" u="1"/>
      </sharedItems>
    </cacheField>
    <cacheField name="Length of Error Column" numFmtId="0">
      <sharedItems containsSemiMixedTypes="0" containsString="0" containsNumber="1" containsInteger="1" minValue="0" maxValue="0"/>
    </cacheField>
    <cacheField name="# Business Days from referral to end of month" numFmtId="0">
      <sharedItems/>
    </cacheField>
    <cacheField name="# Business Days between Referral and Investigation Start Date" numFmtId="0">
      <sharedItems/>
    </cacheField>
    <cacheField name="# Calendar Days Between Referral and Screening" numFmtId="0">
      <sharedItems/>
    </cacheField>
    <cacheField name="Circuit (Populates Automatically)" numFmtId="0">
      <sharedItems/>
    </cacheField>
    <cacheField name="Business Days from Start Date to Referral" numFmtId="0">
      <sharedItems/>
    </cacheField>
    <cacheField name="Business Days from Initial Engagement to Screening Date" numFmtId="0">
      <sharedItems/>
    </cacheField>
    <cacheField name="Business Days from Referral Date to Date of Initial Engagement Attempt" numFmtId="0">
      <sharedItems/>
    </cacheField>
    <cacheField name="Duplicate Client" numFmtId="0">
      <sharedItems containsSemiMixedTypes="0" containsString="0" containsNumber="1" containsInteger="1" minValue="0" maxValue="0"/>
    </cacheField>
  </cacheFields>
  <extLst>
    <ext xmlns:x14="http://schemas.microsoft.com/office/spreadsheetml/2009/9/main" uri="{725AE2AE-9491-48be-B2B4-4EB974FC3084}">
      <x14:pivotCacheDefinition pivotCacheId="77184029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63">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r>
    <x v="0"/>
    <x v="0"/>
    <m/>
    <m/>
    <m/>
    <m/>
    <m/>
    <m/>
    <m/>
    <m/>
    <m/>
    <m/>
    <m/>
    <m/>
    <m/>
    <m/>
    <m/>
    <m/>
    <m/>
    <m/>
    <m/>
    <m/>
    <m/>
    <m/>
    <m/>
    <m/>
    <s v=""/>
    <s v=""/>
    <x v="0"/>
    <n v="0"/>
    <s v=""/>
    <s v=""/>
    <s v=""/>
    <s v=""/>
    <s v=""/>
    <s v=""/>
    <s v=""/>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 cacheId="2219"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1">
  <location ref="A3:B6" firstHeaderRow="1" firstDataRow="1" firstDataCol="1" rowPageCount="1" colPageCount="1"/>
  <pivotFields count="38">
    <pivotField axis="axisRow" dataField="1" showAll="0">
      <items count="23">
        <item m="1" x="20"/>
        <item m="1" x="14"/>
        <item m="1" x="21"/>
        <item m="1" x="10"/>
        <item m="1" x="13"/>
        <item m="1" x="17"/>
        <item m="1" x="18"/>
        <item m="1" x="19"/>
        <item x="0"/>
        <item m="1" x="15"/>
        <item m="1" x="16"/>
        <item m="1" x="1"/>
        <item m="1" x="2"/>
        <item m="1" x="3"/>
        <item m="1" x="4"/>
        <item m="1" x="11"/>
        <item m="1" x="12"/>
        <item m="1" x="7"/>
        <item m="1" x="9"/>
        <item m="1" x="5"/>
        <item m="1" x="6"/>
        <item m="1" x="8"/>
        <item t="default"/>
      </items>
    </pivotField>
    <pivotField axis="axisPage" multipleItemSelectionAllowed="1" showAll="0">
      <items count="30">
        <item m="1" x="3"/>
        <item m="1" x="1"/>
        <item m="1" x="19"/>
        <item m="1" x="6"/>
        <item m="1" x="25"/>
        <item m="1" x="21"/>
        <item m="1" x="4"/>
        <item m="1" x="20"/>
        <item x="0"/>
        <item m="1" x="13"/>
        <item m="1" x="9"/>
        <item m="1" x="14"/>
        <item m="1" x="12"/>
        <item m="1" x="10"/>
        <item m="1" x="11"/>
        <item m="1" x="15"/>
        <item m="1" x="16"/>
        <item m="1" x="18"/>
        <item m="1" x="17"/>
        <item m="1" x="5"/>
        <item m="1" x="2"/>
        <item m="1" x="26"/>
        <item m="1" x="28"/>
        <item m="1" x="8"/>
        <item m="1" x="22"/>
        <item m="1" x="27"/>
        <item m="1" x="23"/>
        <item m="1" x="24"/>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m="1" x="1"/>
        <item t="default"/>
      </items>
    </pivotField>
    <pivotField showAll="0"/>
    <pivotField showAll="0"/>
    <pivotField showAll="0"/>
    <pivotField showAll="0"/>
    <pivotField showAll="0"/>
    <pivotField showAll="0"/>
    <pivotField showAll="0"/>
    <pivotField showAll="0"/>
    <pivotField showAll="0"/>
  </pivotFields>
  <rowFields count="2">
    <field x="0"/>
    <field x="28"/>
  </rowFields>
  <rowItems count="3">
    <i>
      <x v="8"/>
    </i>
    <i r="1">
      <x/>
    </i>
    <i t="grand">
      <x/>
    </i>
  </rowItems>
  <colItems count="1">
    <i/>
  </colItems>
  <pageFields count="1">
    <pageField fld="1" hier="-1"/>
  </pageFields>
  <dataFields count="1">
    <dataField name="Count of Agency Name"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gency_Name" xr10:uid="{00000000-0013-0000-FFFF-FFFF01000000}" sourceName="Agency Name">
  <pivotTables>
    <pivotTable tabId="16" name="PivotTable1"/>
  </pivotTables>
  <data>
    <tabular pivotCacheId="771840291">
      <items count="22">
        <i x="8" s="1" nd="1"/>
        <i x="20" s="1" nd="1"/>
        <i x="1" s="1" nd="1"/>
        <i x="10" s="1" nd="1"/>
        <i x="7" s="1" nd="1"/>
        <i x="21" s="1" nd="1"/>
        <i x="2" s="1" nd="1"/>
        <i x="14" s="1" nd="1"/>
        <i x="3" s="1" nd="1"/>
        <i x="19" s="1" nd="1"/>
        <i x="18" s="1" nd="1"/>
        <i x="4" s="1" nd="1"/>
        <i x="17" s="1" nd="1"/>
        <i x="11" s="1" nd="1"/>
        <i x="12" s="1" nd="1"/>
        <i x="9" s="1" nd="1"/>
        <i x="5" s="1" nd="1"/>
        <i x="6" s="1" nd="1"/>
        <i x="16" s="1" nd="1"/>
        <i x="13" s="1" nd="1"/>
        <i x="15" s="1" nd="1"/>
        <i x="0"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gency Name" xr10:uid="{00000000-0014-0000-FFFF-FFFF01000000}" cache="Slicer_Agency_Name" caption="Agency Name"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4A5434D-A5AB-4D33-9610-5F6A671D7DC0}" name="Table4" displayName="Table4" ref="A1:A11" totalsRowShown="0" headerRowDxfId="67" dataDxfId="66">
  <autoFilter ref="A1:A11" xr:uid="{74A5434D-A5AB-4D33-9610-5F6A671D7DC0}"/>
  <tableColumns count="1">
    <tableColumn id="1" xr3:uid="{5DED9DCE-8808-49B6-8FB6-896B17644B50}" name="Provider" dataDxfId="65"/>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28EB6B5-3CC6-486C-B132-9DE507FF5309}" name="Referral_Invalid_Reason" displayName="Referral_Invalid_Reason" ref="J1:J11" totalsRowShown="0">
  <autoFilter ref="J1:J11" xr:uid="{D28EB6B5-3CC6-486C-B132-9DE507FF5309}"/>
  <sortState xmlns:xlrd2="http://schemas.microsoft.com/office/spreadsheetml/2017/richdata2" ref="J2:J11">
    <sortCondition ref="J1:J11"/>
  </sortState>
  <tableColumns count="1">
    <tableColumn id="1" xr3:uid="{D75B8310-B842-4C01-8112-425A6BB0463E}" name="Referral Invalid Reason"/>
  </tableColumns>
  <tableStyleInfo name="TableStyleMedium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0B6FC49-F746-49C9-B9A3-724F13AE6C1C}" name="DCF_Feedback" displayName="DCF_Feedback" ref="K1:K5" totalsRowShown="0">
  <autoFilter ref="K1:K5" xr:uid="{40B6FC49-F746-49C9-B9A3-724F13AE6C1C}"/>
  <tableColumns count="1">
    <tableColumn id="1" xr3:uid="{C6AB4C18-8365-47FB-AFB6-60C3556F8E85}" name="Type of DCF Feedback"/>
  </tableColumns>
  <tableStyleInfo name="TableStyleMedium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B4E4167-9ACB-4C35-8AB1-B73C963D2D07}" name="Table16" displayName="Table16" ref="L1:M60" totalsRowShown="0">
  <autoFilter ref="L1:M60" xr:uid="{8B4E4167-9ACB-4C35-8AB1-B73C963D2D07}"/>
  <tableColumns count="2">
    <tableColumn id="1" xr3:uid="{29894E56-027A-4E90-BD98-2B1D93E8EA3C}" name="Holiday"/>
    <tableColumn id="2" xr3:uid="{189186F3-40AA-40DD-8DED-23C6F0CB1AB1}" name="Date" dataDxfId="49"/>
  </tableColumns>
  <tableStyleInfo name="TableStyleMedium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692DE2C-57A1-4A9C-9407-C0BFC7D90532}" name="ProvCirc" displayName="ProvCirc" ref="O1:P11" totalsRowShown="0">
  <autoFilter ref="O1:P11" xr:uid="{1692DE2C-57A1-4A9C-9407-C0BFC7D90532}"/>
  <tableColumns count="2">
    <tableColumn id="1" xr3:uid="{B7A47E58-0ABA-477C-89DE-B8F08082D2A5}" name="Provider"/>
    <tableColumn id="2" xr3:uid="{9DCF08D4-5E00-4973-B7F2-9E2E15C160A7}" name="Circuit"/>
  </tableColumns>
  <tableStyleInfo name="TableStyleMedium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37" totalsRowShown="0" dataDxfId="48">
  <autoFilter ref="A1:C37" xr:uid="{00000000-0009-0000-0100-000001000000}"/>
  <tableColumns count="3">
    <tableColumn id="1" xr3:uid="{00000000-0010-0000-0000-000001000000}" name="Field Name" dataDxfId="47"/>
    <tableColumn id="2" xr3:uid="{00000000-0010-0000-0000-000002000000}" name="Definition" dataDxfId="46"/>
    <tableColumn id="3" xr3:uid="{00000000-0010-0000-0000-000003000000}" name="Format/Expected Values" dataDxfId="45"/>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AL1364" totalsRowShown="0" headerRowDxfId="42" dataDxfId="41">
  <autoFilter ref="A1:AL1364" xr:uid="{00000000-0009-0000-0100-000002000000}"/>
  <tableColumns count="38">
    <tableColumn id="1" xr3:uid="{00000000-0010-0000-0100-000001000000}" name="Agency Name" dataDxfId="40"/>
    <tableColumn id="16" xr3:uid="{00000000-0010-0000-0100-000010000000}" name="County" dataDxfId="39"/>
    <tableColumn id="21" xr3:uid="{00000000-0010-0000-0100-000015000000}" name="CPI/CM" dataDxfId="38"/>
    <tableColumn id="32" xr3:uid="{2523E889-31D1-4E32-84FE-660DAA60CEC3}" name="Client Last Name" dataDxfId="37"/>
    <tableColumn id="2" xr3:uid="{00000000-0010-0000-0100-000002000000}" name="Client First Name" dataDxfId="36"/>
    <tableColumn id="33" xr3:uid="{A2468B41-FE42-4265-A2E0-3814D4F61A42}" name="Client Birth Date" dataDxfId="35"/>
    <tableColumn id="23" xr3:uid="{757DC2CB-15F6-4A12-95A5-E1BA5C41BE5A}" name="Client ID" dataDxfId="34"/>
    <tableColumn id="4" xr3:uid="{00000000-0010-0000-0100-000004000000}" name="FSFN Intake #" dataDxfId="33"/>
    <tableColumn id="5" xr3:uid="{00000000-0010-0000-0100-000005000000}" name="Current Investigation Start Date" dataDxfId="32"/>
    <tableColumn id="6" xr3:uid="{00000000-0010-0000-0100-000006000000}" name="Referral Date" dataDxfId="31"/>
    <tableColumn id="34" xr3:uid="{4DCE7D8E-FE2B-4551-A5AD-5345658D56B4}" name="Referral Type" dataDxfId="30"/>
    <tableColumn id="26" xr3:uid="{00000000-0010-0000-0100-00001A000000}" name="Was the referral valid?" dataDxfId="29"/>
    <tableColumn id="27" xr3:uid="{00000000-0010-0000-0100-00001B000000}" name="If the referral was not valid, why?" dataDxfId="28"/>
    <tableColumn id="35" xr3:uid="{1D622222-4645-4718-BF49-741303165F72}" name="If the referral was not valid, date CPI notified" dataDxfId="27"/>
    <tableColumn id="8" xr3:uid="{00000000-0010-0000-0100-000008000000}" name="Presenting Primary Drug of Choice" dataDxfId="26"/>
    <tableColumn id="9" xr3:uid="{00000000-0010-0000-0100-000009000000}" name="Initial Engagement Attempt Date" dataDxfId="25"/>
    <tableColumn id="13" xr3:uid="{00000000-0010-0000-0100-00000D000000}" name="FTC Screening Date" dataDxfId="24"/>
    <tableColumn id="39" xr3:uid="{8955E233-4494-4A40-AFEB-C69A4356FD47}" name="Type of CW Feedback" dataDxfId="23"/>
    <tableColumn id="38" xr3:uid="{1B8639C7-5B7D-4C74-89C2-8E75E62D9666}" name="First Feedback to CW Date" dataDxfId="22"/>
    <tableColumn id="10" xr3:uid="{00000000-0010-0000-0100-00000A000000}" name="Service Status after FTC Screening" dataDxfId="21"/>
    <tableColumn id="36" xr3:uid="{2CB2BE08-C977-4FE5-A9A4-05FDC75DDFC2}" name="Primary Client Services" dataDxfId="20"/>
    <tableColumn id="19" xr3:uid="{00000000-0010-0000-0100-000013000000}" name="1st Appointment Date" dataDxfId="19"/>
    <tableColumn id="11" xr3:uid="{00000000-0010-0000-0100-00000B000000}" name="2nd Appointment Date" dataDxfId="18"/>
    <tableColumn id="18" xr3:uid="{00000000-0010-0000-0100-000012000000}" name="Discharge/Consumer Inactive Date" dataDxfId="17"/>
    <tableColumn id="12" xr3:uid="{00000000-0010-0000-0100-00000C000000}" name="Reason for Discharge" dataDxfId="16"/>
    <tableColumn id="22" xr3:uid="{00000000-0010-0000-0100-000016000000}" name="Notes" dataDxfId="15"/>
    <tableColumn id="17" xr3:uid="{00000000-0010-0000-0100-000011000000}" name="Data Entry ends here. Check the last column (Column Y) for errors or possible issues." dataDxfId="14">
      <calculatedColumnFormula>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calculatedColumnFormula>
    </tableColumn>
    <tableColumn id="3" xr3:uid="{DD63CC53-E0B6-4E5B-86F0-C16780A938FD}" name="Age Validations" dataDxfId="13">
      <calculatedColumnFormula>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calculatedColumnFormula>
    </tableColumn>
    <tableColumn id="31" xr3:uid="{124CD3BA-8E5F-4240-8A49-1AADCD9266D8}" name="Data Checks" dataDxfId="12">
      <calculatedColumnFormula array="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calculatedColumnFormula>
    </tableColumn>
    <tableColumn id="28" xr3:uid="{00000000-0010-0000-0100-00001C000000}" name="Length of Error Column" dataDxfId="11">
      <calculatedColumnFormula>LEN(Table2[[#This Row],[Data Checks]])</calculatedColumnFormula>
    </tableColumn>
    <tableColumn id="29" xr3:uid="{00000000-0010-0000-0100-00001D000000}" name="# Business Days from referral to end of month" dataDxfId="10">
      <calculatedColumnFormula>IF(LEN(TRIM(Table2[[#This Row],[Referral Date]]))=0,"",IFERROR(NETWORKDAYS(Table2[[#This Row],[Referral Date]],EOMONTH(DATE('Reporting Month'!$B$2,'Reporting Month'!$B$1,1),0),Holidays),-NETWORKDAYS(EOMONTH(DATE('Reporting Month'!$B$2,'Reporting Month'!$B$1,1),0),Table2[[#This Row],[Referral Date]],Holidays)))</calculatedColumnFormula>
    </tableColumn>
    <tableColumn id="24" xr3:uid="{00000000-0010-0000-0100-000018000000}" name="# Business Days between Referral and Investigation Start Date" dataDxfId="9">
      <calculatedColumnFormula>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calculatedColumnFormula>
    </tableColumn>
    <tableColumn id="25" xr3:uid="{00000000-0010-0000-0100-000019000000}" name="# Calendar Days Between Referral and Screening" dataDxfId="8">
      <calculatedColumnFormula>IF(OR(Table2[[#This Row],[Referral Date]]="",Table2[[#This Row],[FTC Screening Date]]=""),"",IFERROR(DATEDIF(Table2[[#This Row],[Referral Date]],Table2[[#This Row],[FTC Screening Date]],"d"),IFERROR(IF(DATEDIF(Table2[[#This Row],[FTC Screening Date]],Table2[[#This Row],[Referral Date]],"d")&gt;0,0,""),"")))</calculatedColumnFormula>
    </tableColumn>
    <tableColumn id="15" xr3:uid="{00000000-0010-0000-0100-00000F000000}" name="Circuit (Populates Automatically)" dataDxfId="7">
      <calculatedColumnFormula>IFERROR(VLOOKUP(Table2[[#This Row],[Agency Name]],'Dropdown Values'!A:B,2,FALSE),"")</calculatedColumnFormula>
    </tableColumn>
    <tableColumn id="7" xr3:uid="{00000000-0010-0000-0100-000007000000}" name="Business Days from Start Date to Referral" dataDxfId="6">
      <calculatedColumnFormula>IF(OR(Table2[[#This Row],[Current Investigation Start Date]]="",Table2[[#This Row],[Referral Date]]=""),"",IFERROR(NETWORKDAYS(I2,J2,Holidays),""))</calculatedColumnFormula>
    </tableColumn>
    <tableColumn id="14" xr3:uid="{00000000-0010-0000-0100-00000E000000}" name="Business Days from Initial Engagement to Screening Date" dataDxfId="5">
      <calculatedColumnFormula>IF(OR(Table2[[#This Row],[Initial Engagement Attempt Date]]="",Table2[[#This Row],[FTC Screening Date]]=""),"",IFERROR(NETWORKDAYS(Table2[[#This Row],[Initial Engagement Attempt Date]],Table2[[#This Row],[FTC Screening Date]],Holidays),""))</calculatedColumnFormula>
    </tableColumn>
    <tableColumn id="20" xr3:uid="{00000000-0010-0000-0100-000014000000}" name="Business Days from Referral Date to Date of Initial Engagement Attempt" dataDxfId="4">
      <calculatedColumnFormula>IF(OR(Table2[[#This Row],[Initial Engagement Attempt Date]]="",Table2[[#This Row],[Referral Date]]=""),"",IFERROR(NETWORKDAYS(Table2[[#This Row],[Referral Date]],Table2[[#This Row],[Initial Engagement Attempt Date]],Holidays),IFERROR(IF(NETWORKDAYS(Table2[[#This Row],[Initial Engagement Attempt Date]],Table2[[#This Row],[Referral Date]],Holidays)&gt;0,0,""),"")))</calculatedColumnFormula>
    </tableColumn>
    <tableColumn id="30" xr3:uid="{883E53D0-BD4E-4B0A-8FC8-E9D2327F1F0F}" name="Duplicate Client" dataDxfId="3">
      <calculatedColumnFormula>COUNTIFS(Table2[Agency Name],Table2[[#This Row],[Agency Name]],Table2[Client ID],Table2[[#This Row],[Client ID]])</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654049F-85F7-45E9-8AA4-1D653EAB1873}" name="Table10" displayName="Table10" ref="A1:F13" totalsRowShown="0">
  <autoFilter ref="A1:F13" xr:uid="{A654049F-85F7-45E9-8AA4-1D653EAB1873}"/>
  <tableColumns count="6">
    <tableColumn id="6" xr3:uid="{DF1D45D8-F1FD-48E6-B41D-28773B93939D}" name="Provider">
      <calculatedColumnFormula>Table2[[#This Row],[Agency Name]]</calculatedColumnFormula>
    </tableColumn>
    <tableColumn id="1" xr3:uid="{4B90EFB3-EF51-4DDE-BEF7-BE27C44C2C6D}" name="Month"/>
    <tableColumn id="2" xr3:uid="{31048C63-E6AB-452B-B37D-170D466ECC65}" name="# full-time FTC staff members employed during month (count FIS with partial caseloads as half)"/>
    <tableColumn id="3" xr3:uid="{69B2DA23-F567-428B-8F8D-83911814156B}" name="# FTC positions allocated within agency"/>
    <tableColumn id="4" xr3:uid="{94E4D2D6-F3D4-4024-81F8-49C219E7552D}" name="# FTC vacancies during month"/>
    <tableColumn id="5" xr3:uid="{BE695703-AE89-4B04-88C3-F46B9375C6CD}" name="Validation" dataDxfId="0">
      <calculatedColumnFormula>IF(OR(AND('Reporting Month'!$B$1&gt;6,MONTH(Table10[[#This Row],[Month]])&lt;='Reporting Month'!$B$1,COUNTA(Table10[[#This Row],['# full-time FTC staff members employed during month (count FIS with partial caseloads as half)]:['# FTC vacancies during month]])&lt;3,YEAR(Table10[[#This Row],[Month]])&lt;='Reporting Month'!$B$2),AND('Reporting Month'!$B$1&lt;=6,OR(MONTH(Table10[[#This Row],[Month]])&gt;6,MONTH(Table10[[#This Row],[Month]])&lt;='Reporting Month'!$B$1),COUNTA(Table10[[#This Row],['# full-time FTC staff members employed during month (count FIS with partial caseloads as half)]:['# FTC vacancies during month]])&lt;3,YEAR(Table10[[#This Row],[Month]])&lt;='Reporting Month'!$B$2)),"This row is not entirely filled in",IF(Table10[[#This Row],['# full-time FTC staff members employed during month (count FIS with partial caseloads as half)]]&gt;Table10[[#This Row],['# FTC positions allocated within agency]],"# full-time staff members employed is greater than # FIS positions allocated within agency", IF(AND(Table10[[#This Row],['# full-time FTC staff members employed during month (count FIS with partial caseloads as half)]]=Table10[[#This Row],['# FTC positions allocated within agency]],Table10[[#This Row],['# FTC vacancies during month]]&gt;0),"# Vacancies is greater than 0 but # full-time staff members is equal to # FIS positions allocated","")))</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3091AB1-F0FF-49B4-A5E8-45CA104BD6F6}" name="Table5" displayName="Table5" ref="B1:B11" totalsRowShown="0" headerRowDxfId="64" dataDxfId="63">
  <autoFilter ref="B1:B11" xr:uid="{63091AB1-F0FF-49B4-A5E8-45CA104BD6F6}"/>
  <tableColumns count="1">
    <tableColumn id="1" xr3:uid="{4FE4F105-5831-444F-A2B5-20F25FA08CE3}" name="Circuit" dataDxfId="62"/>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1FBC94C-1CF9-474D-B73B-140CAC6CD1A6}" name="Table6" displayName="Table6" ref="C1:C42" totalsRowShown="0" headerRowDxfId="61" dataDxfId="60">
  <autoFilter ref="C1:C42" xr:uid="{91FBC94C-1CF9-474D-B73B-140CAC6CD1A6}"/>
  <tableColumns count="1">
    <tableColumn id="1" xr3:uid="{CB35D769-8DEF-4226-B4C0-25B7B7B32A63}" name="Primary Drug of Choice" dataDxfId="59"/>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27196F0-3B9F-4BAB-AF28-A4A6B13E0941}" name="Table7" displayName="Table7" ref="D1:D3" totalsRowShown="0" headerRowDxfId="58" dataDxfId="57">
  <autoFilter ref="D1:D3" xr:uid="{027196F0-3B9F-4BAB-AF28-A4A6B13E0941}"/>
  <tableColumns count="1">
    <tableColumn id="1" xr3:uid="{E9BE193E-6D7B-49EF-9D05-531934C363C8}" name="Yes/No" dataDxfId="56"/>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D27007F-009A-4F14-9A58-B2095832AB83}" name="Table8" displayName="Table8" ref="E1:E15" totalsRowShown="0" headerRowDxfId="55" dataDxfId="54">
  <autoFilter ref="E1:E15" xr:uid="{6D27007F-009A-4F14-9A58-B2095832AB83}"/>
  <tableColumns count="1">
    <tableColumn id="1" xr3:uid="{1A6057D0-E8D6-40CF-BA32-19E9A87A3F41}" name="Discharge reason" dataDxfId="53"/>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5671F51-8534-4DB9-ACA7-4E6BB85A199D}" name="Table9" displayName="Table9" ref="F1:F26" totalsRowShown="0" headerRowDxfId="52" dataDxfId="51">
  <autoFilter ref="F1:F26" xr:uid="{95671F51-8534-4DB9-ACA7-4E6BB85A199D}"/>
  <tableColumns count="1">
    <tableColumn id="1" xr3:uid="{6B667F6C-B024-4854-B6BC-D9398AD1AC5D}" name="County" dataDxfId="50"/>
  </tableColumns>
  <tableStyleInfo name="TableStyleMedium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BAACC93-271E-46AA-8906-640C0C915F0E}" name="Table11" displayName="Table11" ref="G1:G9" totalsRowShown="0">
  <autoFilter ref="G1:G9" xr:uid="{ABAACC93-271E-46AA-8906-640C0C915F0E}"/>
  <tableColumns count="1">
    <tableColumn id="1" xr3:uid="{D65704DE-F15C-4104-B407-DA5C284B8486}" name="Referral Type"/>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23AD634-6A19-47EF-8C2F-22BCCC76A4C8}" name="Table12" displayName="Table12" ref="H1:H4" totalsRowShown="0">
  <autoFilter ref="H1:H4" xr:uid="{823AD634-6A19-47EF-8C2F-22BCCC76A4C8}"/>
  <tableColumns count="1">
    <tableColumn id="1" xr3:uid="{38921F6E-F5C4-42AD-B217-CB26313C8A01}" name="Service Status"/>
  </tableColumns>
  <tableStyleInfo name="TableStyleMedium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7FE83A8-8D5A-4BA6-A9D1-63D6DB420CAE}" name="Table13" displayName="Table13" ref="I1:I12" totalsRowShown="0">
  <autoFilter ref="I1:I12" xr:uid="{77FE83A8-8D5A-4BA6-A9D1-63D6DB420CAE}"/>
  <sortState xmlns:xlrd2="http://schemas.microsoft.com/office/spreadsheetml/2017/richdata2" ref="I2:I12">
    <sortCondition ref="I1:I12"/>
  </sortState>
  <tableColumns count="1">
    <tableColumn id="1" xr3:uid="{15154F18-4B8F-4379-82E0-E360DB3D86E4}" name="Primary Client Services"/>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P60"/>
  <sheetViews>
    <sheetView topLeftCell="A20" workbookViewId="0">
      <selection activeCell="E30" sqref="E30"/>
    </sheetView>
  </sheetViews>
  <sheetFormatPr defaultRowHeight="15"/>
  <cols>
    <col min="1" max="1" width="24.5703125" customWidth="1"/>
    <col min="3" max="3" width="22.140625" customWidth="1"/>
    <col min="4" max="4" width="9" customWidth="1"/>
    <col min="5" max="5" width="17.140625" customWidth="1"/>
    <col min="6" max="6" width="8.85546875" customWidth="1"/>
    <col min="7" max="7" width="15.85546875" customWidth="1"/>
    <col min="8" max="8" width="14.5703125" customWidth="1"/>
    <col min="9" max="9" width="34.42578125" customWidth="1"/>
    <col min="10" max="10" width="22" customWidth="1"/>
    <col min="11" max="11" width="21" customWidth="1"/>
    <col min="12" max="12" width="9.140625" customWidth="1"/>
    <col min="13" max="13" width="10.42578125" style="7" bestFit="1" customWidth="1"/>
  </cols>
  <sheetData>
    <row r="1" spans="1:16">
      <c r="A1" s="2" t="s">
        <v>0</v>
      </c>
      <c r="B1" s="2" t="s">
        <v>1</v>
      </c>
      <c r="C1" s="2" t="s">
        <v>2</v>
      </c>
      <c r="D1" s="2" t="s">
        <v>3</v>
      </c>
      <c r="E1" s="2" t="s">
        <v>4</v>
      </c>
      <c r="F1" s="2" t="s">
        <v>5</v>
      </c>
      <c r="G1" t="s">
        <v>6</v>
      </c>
      <c r="H1" t="s">
        <v>7</v>
      </c>
      <c r="I1" t="s">
        <v>8</v>
      </c>
      <c r="J1" t="s">
        <v>9</v>
      </c>
      <c r="K1" t="s">
        <v>10</v>
      </c>
      <c r="L1" t="s">
        <v>11</v>
      </c>
      <c r="M1" s="7" t="s">
        <v>12</v>
      </c>
      <c r="O1" t="s">
        <v>0</v>
      </c>
      <c r="P1" t="s">
        <v>1</v>
      </c>
    </row>
    <row r="2" spans="1:16">
      <c r="A2" s="3" t="s">
        <v>13</v>
      </c>
      <c r="B2" s="3" t="s">
        <v>14</v>
      </c>
      <c r="C2" s="4" t="s">
        <v>15</v>
      </c>
      <c r="D2" s="3" t="s">
        <v>16</v>
      </c>
      <c r="E2" s="4" t="s">
        <v>17</v>
      </c>
      <c r="F2" s="1" t="s">
        <v>18</v>
      </c>
      <c r="G2" t="s">
        <v>19</v>
      </c>
      <c r="H2" t="s">
        <v>20</v>
      </c>
      <c r="I2" t="s">
        <v>21</v>
      </c>
      <c r="J2" t="s">
        <v>22</v>
      </c>
      <c r="K2" t="s">
        <v>23</v>
      </c>
      <c r="L2" t="s">
        <v>24</v>
      </c>
      <c r="M2" s="7">
        <v>44015</v>
      </c>
      <c r="O2" t="s">
        <v>13</v>
      </c>
      <c r="P2" t="s">
        <v>14</v>
      </c>
    </row>
    <row r="3" spans="1:16" ht="16.5">
      <c r="A3" s="3" t="s">
        <v>25</v>
      </c>
      <c r="B3" s="3" t="s">
        <v>26</v>
      </c>
      <c r="C3" s="4" t="s">
        <v>27</v>
      </c>
      <c r="D3" s="3" t="s">
        <v>28</v>
      </c>
      <c r="E3" s="6" t="s">
        <v>29</v>
      </c>
      <c r="F3" s="1" t="s">
        <v>30</v>
      </c>
      <c r="G3" t="s">
        <v>31</v>
      </c>
      <c r="H3" t="s">
        <v>32</v>
      </c>
      <c r="I3" t="s">
        <v>33</v>
      </c>
      <c r="J3" t="s">
        <v>34</v>
      </c>
      <c r="K3" t="s">
        <v>35</v>
      </c>
      <c r="L3" t="s">
        <v>36</v>
      </c>
      <c r="M3" s="7">
        <v>44081</v>
      </c>
      <c r="O3" t="s">
        <v>25</v>
      </c>
      <c r="P3" t="s">
        <v>26</v>
      </c>
    </row>
    <row r="4" spans="1:16" ht="16.5">
      <c r="A4" s="3" t="s">
        <v>37</v>
      </c>
      <c r="B4" s="3" t="s">
        <v>38</v>
      </c>
      <c r="C4" s="4" t="s">
        <v>39</v>
      </c>
      <c r="D4" s="4"/>
      <c r="E4" s="6" t="s">
        <v>40</v>
      </c>
      <c r="F4" s="1" t="s">
        <v>41</v>
      </c>
      <c r="G4" t="s">
        <v>42</v>
      </c>
      <c r="H4" t="s">
        <v>43</v>
      </c>
      <c r="I4" t="s">
        <v>44</v>
      </c>
      <c r="J4" t="s">
        <v>45</v>
      </c>
      <c r="K4" t="s">
        <v>46</v>
      </c>
      <c r="L4" t="s">
        <v>47</v>
      </c>
      <c r="M4" s="7">
        <v>44146</v>
      </c>
      <c r="O4" t="s">
        <v>37</v>
      </c>
      <c r="P4" t="s">
        <v>38</v>
      </c>
    </row>
    <row r="5" spans="1:16" ht="16.5">
      <c r="A5" s="3" t="s">
        <v>48</v>
      </c>
      <c r="B5" s="3" t="s">
        <v>26</v>
      </c>
      <c r="C5" s="4" t="s">
        <v>49</v>
      </c>
      <c r="D5" s="4"/>
      <c r="E5" s="6" t="s">
        <v>50</v>
      </c>
      <c r="F5" s="1" t="s">
        <v>51</v>
      </c>
      <c r="G5" t="s">
        <v>52</v>
      </c>
      <c r="I5" t="s">
        <v>53</v>
      </c>
      <c r="J5" t="s">
        <v>54</v>
      </c>
      <c r="K5" t="s">
        <v>55</v>
      </c>
      <c r="L5" t="s">
        <v>56</v>
      </c>
      <c r="M5" s="7">
        <v>44161</v>
      </c>
      <c r="O5" t="s">
        <v>48</v>
      </c>
      <c r="P5" t="s">
        <v>26</v>
      </c>
    </row>
    <row r="6" spans="1:16" ht="15.75">
      <c r="A6" s="3" t="s">
        <v>57</v>
      </c>
      <c r="B6" s="3" t="s">
        <v>14</v>
      </c>
      <c r="C6" s="4" t="s">
        <v>58</v>
      </c>
      <c r="D6" s="4"/>
      <c r="E6" s="5" t="s">
        <v>59</v>
      </c>
      <c r="F6" s="1" t="s">
        <v>60</v>
      </c>
      <c r="G6" t="s">
        <v>53</v>
      </c>
      <c r="I6" t="s">
        <v>61</v>
      </c>
      <c r="J6" t="s">
        <v>62</v>
      </c>
      <c r="L6" t="s">
        <v>63</v>
      </c>
      <c r="M6" s="7">
        <v>44162</v>
      </c>
      <c r="O6" t="s">
        <v>57</v>
      </c>
      <c r="P6" t="s">
        <v>14</v>
      </c>
    </row>
    <row r="7" spans="1:16" ht="15.75">
      <c r="A7" s="3" t="s">
        <v>64</v>
      </c>
      <c r="B7" s="3" t="s">
        <v>65</v>
      </c>
      <c r="C7" s="4" t="s">
        <v>66</v>
      </c>
      <c r="D7" s="4"/>
      <c r="E7" s="5" t="s">
        <v>67</v>
      </c>
      <c r="F7" s="1" t="s">
        <v>68</v>
      </c>
      <c r="G7" t="s">
        <v>69</v>
      </c>
      <c r="I7" t="s">
        <v>70</v>
      </c>
      <c r="J7" t="s">
        <v>71</v>
      </c>
      <c r="L7" t="s">
        <v>72</v>
      </c>
      <c r="M7" s="7">
        <v>44189</v>
      </c>
      <c r="O7" t="s">
        <v>64</v>
      </c>
      <c r="P7" t="s">
        <v>65</v>
      </c>
    </row>
    <row r="8" spans="1:16" ht="15.75">
      <c r="A8" s="3" t="s">
        <v>73</v>
      </c>
      <c r="B8" s="3" t="s">
        <v>38</v>
      </c>
      <c r="C8" s="4" t="s">
        <v>74</v>
      </c>
      <c r="D8" s="4"/>
      <c r="E8" s="5" t="s">
        <v>75</v>
      </c>
      <c r="F8" s="1" t="s">
        <v>76</v>
      </c>
      <c r="G8" t="s">
        <v>77</v>
      </c>
      <c r="I8" t="s">
        <v>78</v>
      </c>
      <c r="J8" t="s">
        <v>79</v>
      </c>
      <c r="L8" t="s">
        <v>80</v>
      </c>
      <c r="M8" s="7">
        <v>44190</v>
      </c>
      <c r="O8" t="s">
        <v>81</v>
      </c>
      <c r="P8" t="s">
        <v>38</v>
      </c>
    </row>
    <row r="9" spans="1:16" ht="15.75">
      <c r="A9" s="3" t="s">
        <v>81</v>
      </c>
      <c r="B9" s="3" t="s">
        <v>26</v>
      </c>
      <c r="C9" s="4" t="s">
        <v>82</v>
      </c>
      <c r="D9" s="4"/>
      <c r="E9" s="5" t="s">
        <v>83</v>
      </c>
      <c r="F9" s="1" t="s">
        <v>84</v>
      </c>
      <c r="G9" t="s">
        <v>85</v>
      </c>
      <c r="I9" t="s">
        <v>86</v>
      </c>
      <c r="J9" t="s">
        <v>87</v>
      </c>
      <c r="L9" t="s">
        <v>88</v>
      </c>
      <c r="M9" s="7">
        <v>44197</v>
      </c>
      <c r="O9" t="s">
        <v>73</v>
      </c>
      <c r="P9" t="s">
        <v>26</v>
      </c>
    </row>
    <row r="10" spans="1:16" ht="16.5">
      <c r="A10" s="3" t="s">
        <v>89</v>
      </c>
      <c r="B10" s="3" t="s">
        <v>14</v>
      </c>
      <c r="C10" s="4" t="s">
        <v>90</v>
      </c>
      <c r="D10" s="4"/>
      <c r="E10" s="6" t="s">
        <v>91</v>
      </c>
      <c r="F10" s="1" t="s">
        <v>92</v>
      </c>
      <c r="I10" t="s">
        <v>93</v>
      </c>
      <c r="J10" t="s">
        <v>94</v>
      </c>
      <c r="L10" t="s">
        <v>95</v>
      </c>
      <c r="M10" s="7">
        <v>44214</v>
      </c>
      <c r="O10" t="s">
        <v>96</v>
      </c>
      <c r="P10" t="s">
        <v>14</v>
      </c>
    </row>
    <row r="11" spans="1:16" ht="15.75">
      <c r="A11" s="3" t="s">
        <v>96</v>
      </c>
      <c r="B11" s="3" t="s">
        <v>14</v>
      </c>
      <c r="C11" s="4" t="s">
        <v>97</v>
      </c>
      <c r="D11" s="4"/>
      <c r="E11" s="5" t="s">
        <v>98</v>
      </c>
      <c r="F11" s="1" t="s">
        <v>99</v>
      </c>
      <c r="I11" t="s">
        <v>100</v>
      </c>
      <c r="J11" t="s">
        <v>101</v>
      </c>
      <c r="L11" t="s">
        <v>102</v>
      </c>
      <c r="M11" s="7">
        <v>44242</v>
      </c>
      <c r="O11" t="s">
        <v>89</v>
      </c>
      <c r="P11" t="s">
        <v>38</v>
      </c>
    </row>
    <row r="12" spans="1:16" ht="15.75">
      <c r="A12" s="4"/>
      <c r="B12" s="4"/>
      <c r="C12" s="4" t="s">
        <v>103</v>
      </c>
      <c r="D12" s="4"/>
      <c r="E12" s="5" t="s">
        <v>104</v>
      </c>
      <c r="F12" s="1" t="s">
        <v>105</v>
      </c>
      <c r="I12" t="s">
        <v>106</v>
      </c>
      <c r="L12" t="s">
        <v>107</v>
      </c>
      <c r="M12" s="7">
        <v>44288</v>
      </c>
    </row>
    <row r="13" spans="1:16" ht="16.5">
      <c r="A13" s="4"/>
      <c r="B13" s="4"/>
      <c r="C13" s="4" t="s">
        <v>108</v>
      </c>
      <c r="D13" s="4"/>
      <c r="E13" s="6" t="s">
        <v>109</v>
      </c>
      <c r="F13" s="1" t="s">
        <v>110</v>
      </c>
      <c r="L13" t="s">
        <v>111</v>
      </c>
      <c r="M13" s="7">
        <v>44347</v>
      </c>
    </row>
    <row r="14" spans="1:16" ht="15.75">
      <c r="A14" s="4"/>
      <c r="B14" s="4"/>
      <c r="C14" s="4" t="s">
        <v>112</v>
      </c>
      <c r="D14" s="4"/>
      <c r="E14" s="5" t="s">
        <v>113</v>
      </c>
      <c r="F14" s="1" t="s">
        <v>114</v>
      </c>
      <c r="L14" t="s">
        <v>115</v>
      </c>
      <c r="M14" s="7">
        <v>44365</v>
      </c>
    </row>
    <row r="15" spans="1:16" ht="15.75">
      <c r="A15" s="4"/>
      <c r="B15" s="4"/>
      <c r="C15" s="4" t="s">
        <v>116</v>
      </c>
      <c r="D15" s="4"/>
      <c r="E15" s="5" t="s">
        <v>117</v>
      </c>
      <c r="F15" s="1" t="s">
        <v>118</v>
      </c>
      <c r="L15" t="s">
        <v>24</v>
      </c>
      <c r="M15" s="7">
        <v>44382</v>
      </c>
    </row>
    <row r="16" spans="1:16" ht="15.75">
      <c r="A16" s="4"/>
      <c r="B16" s="4"/>
      <c r="C16" s="4" t="s">
        <v>119</v>
      </c>
      <c r="D16" s="4"/>
      <c r="E16" s="17"/>
      <c r="F16" s="1" t="s">
        <v>120</v>
      </c>
      <c r="L16" t="s">
        <v>36</v>
      </c>
      <c r="M16" s="7">
        <v>44445</v>
      </c>
    </row>
    <row r="17" spans="1:13">
      <c r="A17" s="4"/>
      <c r="B17" s="4"/>
      <c r="C17" s="4" t="s">
        <v>121</v>
      </c>
      <c r="D17" s="4"/>
      <c r="E17" s="4"/>
      <c r="F17" s="1" t="s">
        <v>122</v>
      </c>
      <c r="L17" t="s">
        <v>47</v>
      </c>
      <c r="M17" s="7">
        <v>44511</v>
      </c>
    </row>
    <row r="18" spans="1:13">
      <c r="A18" s="4"/>
      <c r="B18" s="4"/>
      <c r="C18" s="4" t="s">
        <v>123</v>
      </c>
      <c r="D18" s="4"/>
      <c r="E18" s="4"/>
      <c r="F18" s="1" t="s">
        <v>124</v>
      </c>
      <c r="L18" t="s">
        <v>56</v>
      </c>
      <c r="M18" s="7">
        <v>44525</v>
      </c>
    </row>
    <row r="19" spans="1:13">
      <c r="A19" s="4"/>
      <c r="B19" s="4"/>
      <c r="C19" s="4" t="s">
        <v>125</v>
      </c>
      <c r="D19" s="4"/>
      <c r="E19" s="4"/>
      <c r="F19" s="1" t="s">
        <v>126</v>
      </c>
      <c r="L19" t="s">
        <v>63</v>
      </c>
      <c r="M19" s="7">
        <v>44526</v>
      </c>
    </row>
    <row r="20" spans="1:13">
      <c r="A20" s="4"/>
      <c r="B20" s="4"/>
      <c r="C20" s="4" t="s">
        <v>127</v>
      </c>
      <c r="D20" s="4"/>
      <c r="E20" s="4"/>
      <c r="F20" s="1" t="s">
        <v>128</v>
      </c>
      <c r="L20" t="s">
        <v>72</v>
      </c>
      <c r="M20" s="7">
        <v>44553</v>
      </c>
    </row>
    <row r="21" spans="1:13">
      <c r="A21" s="4"/>
      <c r="B21" s="4"/>
      <c r="C21" s="4" t="s">
        <v>129</v>
      </c>
      <c r="D21" s="4"/>
      <c r="E21" s="4"/>
      <c r="F21" s="1" t="s">
        <v>130</v>
      </c>
      <c r="L21" t="s">
        <v>80</v>
      </c>
      <c r="M21" s="7">
        <v>44554</v>
      </c>
    </row>
    <row r="22" spans="1:13">
      <c r="A22" s="4"/>
      <c r="B22" s="4"/>
      <c r="C22" s="4" t="s">
        <v>131</v>
      </c>
      <c r="D22" s="4"/>
      <c r="E22" s="4"/>
      <c r="F22" s="1" t="s">
        <v>132</v>
      </c>
      <c r="L22" t="s">
        <v>133</v>
      </c>
      <c r="M22" s="7">
        <v>44561</v>
      </c>
    </row>
    <row r="23" spans="1:13">
      <c r="A23" s="4"/>
      <c r="B23" s="4"/>
      <c r="C23" s="4" t="s">
        <v>134</v>
      </c>
      <c r="D23" s="4"/>
      <c r="E23" s="4"/>
      <c r="F23" s="1" t="s">
        <v>135</v>
      </c>
      <c r="L23" t="s">
        <v>95</v>
      </c>
      <c r="M23" s="7">
        <v>44578</v>
      </c>
    </row>
    <row r="24" spans="1:13">
      <c r="A24" s="4"/>
      <c r="B24" s="4"/>
      <c r="C24" s="4" t="s">
        <v>136</v>
      </c>
      <c r="D24" s="4"/>
      <c r="E24" s="4"/>
      <c r="F24" s="1" t="s">
        <v>137</v>
      </c>
      <c r="L24" t="s">
        <v>102</v>
      </c>
      <c r="M24" s="7">
        <v>44613</v>
      </c>
    </row>
    <row r="25" spans="1:13">
      <c r="A25" s="4"/>
      <c r="B25" s="4"/>
      <c r="C25" s="4" t="s">
        <v>138</v>
      </c>
      <c r="D25" s="4"/>
      <c r="E25" s="4"/>
      <c r="F25" s="1" t="s">
        <v>139</v>
      </c>
      <c r="L25" t="s">
        <v>107</v>
      </c>
      <c r="M25" s="7">
        <v>44666</v>
      </c>
    </row>
    <row r="26" spans="1:13">
      <c r="A26" s="4"/>
      <c r="B26" s="4"/>
      <c r="C26" s="4" t="s">
        <v>140</v>
      </c>
      <c r="D26" s="4"/>
      <c r="E26" s="4"/>
      <c r="F26" s="1" t="s">
        <v>141</v>
      </c>
      <c r="L26" t="s">
        <v>111</v>
      </c>
      <c r="M26" s="7">
        <v>44711</v>
      </c>
    </row>
    <row r="27" spans="1:13">
      <c r="A27" s="4"/>
      <c r="B27" s="4"/>
      <c r="C27" s="4" t="s">
        <v>142</v>
      </c>
      <c r="D27" s="4"/>
      <c r="E27" s="4"/>
      <c r="F27" s="1"/>
      <c r="L27" t="s">
        <v>115</v>
      </c>
      <c r="M27" s="7">
        <v>44732</v>
      </c>
    </row>
    <row r="28" spans="1:13">
      <c r="A28" s="4"/>
      <c r="B28" s="4"/>
      <c r="C28" s="4" t="s">
        <v>143</v>
      </c>
      <c r="D28" s="4"/>
      <c r="E28" s="4"/>
      <c r="F28" s="1"/>
      <c r="L28" t="s">
        <v>24</v>
      </c>
      <c r="M28" s="7">
        <v>44746</v>
      </c>
    </row>
    <row r="29" spans="1:13">
      <c r="A29" s="4"/>
      <c r="B29" s="4"/>
      <c r="C29" s="4" t="s">
        <v>144</v>
      </c>
      <c r="D29" s="4"/>
      <c r="E29" s="4"/>
      <c r="F29" s="1"/>
      <c r="L29" t="s">
        <v>36</v>
      </c>
      <c r="M29" s="7">
        <v>44809</v>
      </c>
    </row>
    <row r="30" spans="1:13">
      <c r="A30" s="4"/>
      <c r="B30" s="4"/>
      <c r="C30" s="4" t="s">
        <v>145</v>
      </c>
      <c r="D30" s="4"/>
      <c r="E30" s="4"/>
      <c r="F30" s="1"/>
      <c r="L30" t="s">
        <v>47</v>
      </c>
      <c r="M30" s="7">
        <v>44876</v>
      </c>
    </row>
    <row r="31" spans="1:13">
      <c r="A31" s="4"/>
      <c r="B31" s="4"/>
      <c r="C31" s="4" t="s">
        <v>146</v>
      </c>
      <c r="D31" s="4"/>
      <c r="E31" s="4"/>
      <c r="F31" s="1"/>
      <c r="L31" t="s">
        <v>56</v>
      </c>
      <c r="M31" s="7">
        <v>44889</v>
      </c>
    </row>
    <row r="32" spans="1:13">
      <c r="A32" s="4"/>
      <c r="B32" s="4"/>
      <c r="C32" s="4" t="s">
        <v>147</v>
      </c>
      <c r="D32" s="4"/>
      <c r="E32" s="4"/>
      <c r="F32" s="1"/>
      <c r="L32" t="s">
        <v>63</v>
      </c>
      <c r="M32" s="7">
        <v>44890</v>
      </c>
    </row>
    <row r="33" spans="1:13">
      <c r="A33" s="4"/>
      <c r="B33" s="4"/>
      <c r="C33" s="4" t="s">
        <v>148</v>
      </c>
      <c r="D33" s="4"/>
      <c r="E33" s="4"/>
      <c r="F33" s="1"/>
      <c r="L33" t="s">
        <v>72</v>
      </c>
      <c r="M33" s="7">
        <v>44918</v>
      </c>
    </row>
    <row r="34" spans="1:13">
      <c r="A34" s="4"/>
      <c r="B34" s="4"/>
      <c r="C34" s="4" t="s">
        <v>149</v>
      </c>
      <c r="D34" s="4"/>
      <c r="E34" s="4"/>
      <c r="F34" s="1"/>
      <c r="L34" t="s">
        <v>80</v>
      </c>
      <c r="M34" s="7">
        <v>44921</v>
      </c>
    </row>
    <row r="35" spans="1:13">
      <c r="A35" s="4"/>
      <c r="B35" s="4"/>
      <c r="C35" s="4" t="s">
        <v>150</v>
      </c>
      <c r="D35" s="4"/>
      <c r="E35" s="4"/>
      <c r="F35" s="1"/>
      <c r="L35" t="s">
        <v>151</v>
      </c>
      <c r="M35" s="7">
        <v>44927</v>
      </c>
    </row>
    <row r="36" spans="1:13">
      <c r="A36" s="4"/>
      <c r="B36" s="4"/>
      <c r="C36" s="4" t="s">
        <v>152</v>
      </c>
      <c r="D36" s="4"/>
      <c r="E36" s="4"/>
      <c r="F36" s="1"/>
      <c r="L36" t="s">
        <v>95</v>
      </c>
      <c r="M36" s="7">
        <v>44942</v>
      </c>
    </row>
    <row r="37" spans="1:13">
      <c r="A37" s="4"/>
      <c r="B37" s="4"/>
      <c r="C37" s="4" t="s">
        <v>153</v>
      </c>
      <c r="D37" s="4"/>
      <c r="E37" s="4"/>
      <c r="F37" s="1"/>
      <c r="L37" t="s">
        <v>154</v>
      </c>
      <c r="M37" s="7">
        <v>44977</v>
      </c>
    </row>
    <row r="38" spans="1:13">
      <c r="A38" s="4"/>
      <c r="B38" s="4"/>
      <c r="C38" s="4" t="s">
        <v>155</v>
      </c>
      <c r="D38" s="4"/>
      <c r="E38" s="4"/>
      <c r="F38" s="1"/>
      <c r="L38" t="s">
        <v>107</v>
      </c>
      <c r="M38" s="7">
        <v>45023</v>
      </c>
    </row>
    <row r="39" spans="1:13">
      <c r="A39" s="4"/>
      <c r="B39" s="4"/>
      <c r="C39" s="4" t="s">
        <v>156</v>
      </c>
      <c r="D39" s="4"/>
      <c r="E39" s="4"/>
      <c r="F39" s="1"/>
      <c r="L39" t="s">
        <v>111</v>
      </c>
      <c r="M39" s="7">
        <v>45075</v>
      </c>
    </row>
    <row r="40" spans="1:13">
      <c r="A40" s="4"/>
      <c r="B40" s="4"/>
      <c r="C40" s="4" t="s">
        <v>157</v>
      </c>
      <c r="D40" s="4"/>
      <c r="E40" s="4"/>
      <c r="F40" s="1"/>
      <c r="L40" t="s">
        <v>115</v>
      </c>
      <c r="M40" s="7">
        <v>45096</v>
      </c>
    </row>
    <row r="41" spans="1:13">
      <c r="A41" s="4"/>
      <c r="B41" s="4"/>
      <c r="C41" s="4" t="s">
        <v>158</v>
      </c>
      <c r="D41" s="4"/>
      <c r="E41" s="4"/>
      <c r="F41" s="1"/>
      <c r="L41" t="s">
        <v>24</v>
      </c>
      <c r="M41" s="7">
        <v>45111</v>
      </c>
    </row>
    <row r="42" spans="1:13">
      <c r="A42" s="4"/>
      <c r="B42" s="4"/>
      <c r="C42" s="4" t="s">
        <v>159</v>
      </c>
      <c r="L42" t="s">
        <v>36</v>
      </c>
      <c r="M42" s="7">
        <v>45173</v>
      </c>
    </row>
    <row r="43" spans="1:13">
      <c r="L43" t="s">
        <v>160</v>
      </c>
      <c r="M43" s="7">
        <v>45240</v>
      </c>
    </row>
    <row r="44" spans="1:13">
      <c r="L44" t="s">
        <v>56</v>
      </c>
      <c r="M44" s="7">
        <v>45253</v>
      </c>
    </row>
    <row r="45" spans="1:13">
      <c r="L45" t="s">
        <v>161</v>
      </c>
      <c r="M45" s="7">
        <v>45254</v>
      </c>
    </row>
    <row r="46" spans="1:13">
      <c r="L46" t="s">
        <v>72</v>
      </c>
      <c r="M46" s="7">
        <v>45285</v>
      </c>
    </row>
    <row r="47" spans="1:13">
      <c r="L47" t="s">
        <v>162</v>
      </c>
      <c r="M47" s="7">
        <v>45286</v>
      </c>
    </row>
    <row r="48" spans="1:13">
      <c r="L48" t="s">
        <v>151</v>
      </c>
      <c r="M48" s="7">
        <v>45292</v>
      </c>
    </row>
    <row r="49" spans="12:13">
      <c r="L49" t="s">
        <v>95</v>
      </c>
      <c r="M49" s="7">
        <v>45306</v>
      </c>
    </row>
    <row r="50" spans="12:13">
      <c r="L50" t="s">
        <v>154</v>
      </c>
      <c r="M50" s="7">
        <v>45341</v>
      </c>
    </row>
    <row r="51" spans="12:13">
      <c r="L51" t="s">
        <v>107</v>
      </c>
      <c r="M51" s="7">
        <v>45380</v>
      </c>
    </row>
    <row r="52" spans="12:13">
      <c r="L52" t="s">
        <v>111</v>
      </c>
      <c r="M52" s="7">
        <v>45439</v>
      </c>
    </row>
    <row r="53" spans="12:13">
      <c r="L53" t="s">
        <v>115</v>
      </c>
      <c r="M53" s="7">
        <v>45462</v>
      </c>
    </row>
    <row r="54" spans="12:13">
      <c r="L54" t="s">
        <v>24</v>
      </c>
      <c r="M54" s="7">
        <v>45477</v>
      </c>
    </row>
    <row r="55" spans="12:13">
      <c r="L55" t="s">
        <v>36</v>
      </c>
      <c r="M55" s="7">
        <v>45537</v>
      </c>
    </row>
    <row r="56" spans="12:13">
      <c r="L56" t="s">
        <v>160</v>
      </c>
      <c r="M56" s="7">
        <v>45607</v>
      </c>
    </row>
    <row r="57" spans="12:13">
      <c r="L57" t="s">
        <v>56</v>
      </c>
      <c r="M57" s="7">
        <v>45624</v>
      </c>
    </row>
    <row r="58" spans="12:13">
      <c r="L58" t="s">
        <v>161</v>
      </c>
      <c r="M58" s="7">
        <v>45625</v>
      </c>
    </row>
    <row r="59" spans="12:13">
      <c r="L59" t="s">
        <v>72</v>
      </c>
      <c r="M59" s="7">
        <v>45650</v>
      </c>
    </row>
    <row r="60" spans="12:13">
      <c r="L60" t="s">
        <v>80</v>
      </c>
      <c r="M60" s="7">
        <v>45651</v>
      </c>
    </row>
  </sheetData>
  <sortState xmlns:xlrd2="http://schemas.microsoft.com/office/spreadsheetml/2017/richdata2" ref="F2:F22">
    <sortCondition ref="F2:F22"/>
  </sortState>
  <phoneticPr fontId="4" type="noConversion"/>
  <pageMargins left="0.7" right="0.7" top="0.75" bottom="0.75" header="0.3" footer="0.3"/>
  <pageSetup orientation="portrait" r:id="rId1"/>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theme="4"/>
  </sheetPr>
  <dimension ref="A1:G37"/>
  <sheetViews>
    <sheetView workbookViewId="0">
      <selection activeCell="B23" sqref="B23"/>
    </sheetView>
  </sheetViews>
  <sheetFormatPr defaultRowHeight="15"/>
  <cols>
    <col min="1" max="1" width="22.85546875" customWidth="1"/>
    <col min="2" max="2" width="70.5703125" customWidth="1"/>
    <col min="3" max="3" width="94.85546875" customWidth="1"/>
  </cols>
  <sheetData>
    <row r="1" spans="1:7">
      <c r="A1" t="s">
        <v>163</v>
      </c>
      <c r="B1" t="s">
        <v>164</v>
      </c>
      <c r="C1" t="s">
        <v>165</v>
      </c>
    </row>
    <row r="2" spans="1:7" ht="60">
      <c r="A2" s="10" t="s">
        <v>166</v>
      </c>
      <c r="B2" s="10" t="s">
        <v>167</v>
      </c>
      <c r="C2" s="10" t="s">
        <v>168</v>
      </c>
    </row>
    <row r="3" spans="1:7" ht="30">
      <c r="A3" s="10" t="s">
        <v>5</v>
      </c>
      <c r="B3" s="10" t="s">
        <v>169</v>
      </c>
      <c r="C3" s="10" t="s">
        <v>170</v>
      </c>
    </row>
    <row r="4" spans="1:7" ht="30">
      <c r="A4" s="10" t="s">
        <v>171</v>
      </c>
      <c r="B4" s="10" t="s">
        <v>172</v>
      </c>
      <c r="C4" s="10" t="s">
        <v>173</v>
      </c>
      <c r="G4" s="3"/>
    </row>
    <row r="5" spans="1:7">
      <c r="A5" s="10" t="s">
        <v>174</v>
      </c>
      <c r="B5" s="10" t="s">
        <v>175</v>
      </c>
      <c r="C5" s="10" t="s">
        <v>173</v>
      </c>
      <c r="G5" s="3"/>
    </row>
    <row r="6" spans="1:7">
      <c r="A6" s="10" t="s">
        <v>176</v>
      </c>
      <c r="B6" s="10" t="s">
        <v>177</v>
      </c>
      <c r="C6" s="10" t="s">
        <v>173</v>
      </c>
      <c r="G6" s="3"/>
    </row>
    <row r="7" spans="1:7">
      <c r="A7" s="10" t="s">
        <v>178</v>
      </c>
      <c r="B7" s="10" t="s">
        <v>179</v>
      </c>
      <c r="C7" s="10" t="s">
        <v>180</v>
      </c>
      <c r="G7" s="3"/>
    </row>
    <row r="8" spans="1:7" ht="105">
      <c r="A8" s="10" t="s">
        <v>181</v>
      </c>
      <c r="B8" s="10" t="s">
        <v>182</v>
      </c>
      <c r="C8" s="10" t="s">
        <v>173</v>
      </c>
      <c r="G8" s="3"/>
    </row>
    <row r="9" spans="1:7">
      <c r="A9" s="10" t="s">
        <v>183</v>
      </c>
      <c r="B9" s="10" t="s">
        <v>184</v>
      </c>
      <c r="C9" s="10" t="s">
        <v>185</v>
      </c>
      <c r="G9" s="3"/>
    </row>
    <row r="10" spans="1:7" ht="30">
      <c r="A10" s="10" t="s">
        <v>186</v>
      </c>
      <c r="B10" s="10" t="s">
        <v>187</v>
      </c>
      <c r="C10" s="10" t="s">
        <v>180</v>
      </c>
      <c r="G10" s="3"/>
    </row>
    <row r="11" spans="1:7">
      <c r="A11" s="10" t="s">
        <v>188</v>
      </c>
      <c r="B11" s="10" t="s">
        <v>189</v>
      </c>
      <c r="C11" s="10" t="s">
        <v>180</v>
      </c>
      <c r="G11" s="3"/>
    </row>
    <row r="12" spans="1:7" ht="30">
      <c r="A12" s="10" t="s">
        <v>6</v>
      </c>
      <c r="B12" s="10" t="s">
        <v>190</v>
      </c>
      <c r="C12" s="10" t="s">
        <v>191</v>
      </c>
      <c r="G12" s="3"/>
    </row>
    <row r="13" spans="1:7">
      <c r="A13" s="10" t="s">
        <v>192</v>
      </c>
      <c r="B13" s="10" t="s">
        <v>193</v>
      </c>
      <c r="C13" s="10" t="s">
        <v>194</v>
      </c>
      <c r="G13" s="3"/>
    </row>
    <row r="14" spans="1:7" ht="45">
      <c r="A14" s="10" t="s">
        <v>195</v>
      </c>
      <c r="B14" s="10" t="s">
        <v>196</v>
      </c>
      <c r="C14" s="10" t="s">
        <v>197</v>
      </c>
      <c r="G14" s="3"/>
    </row>
    <row r="15" spans="1:7" ht="30">
      <c r="A15" s="10" t="s">
        <v>198</v>
      </c>
      <c r="B15" s="10" t="s">
        <v>199</v>
      </c>
      <c r="C15" s="10" t="s">
        <v>180</v>
      </c>
      <c r="G15" s="3"/>
    </row>
    <row r="16" spans="1:7" ht="120">
      <c r="A16" s="10" t="s">
        <v>200</v>
      </c>
      <c r="B16" s="10" t="s">
        <v>201</v>
      </c>
      <c r="C16" s="10" t="s">
        <v>202</v>
      </c>
      <c r="G16" s="3"/>
    </row>
    <row r="17" spans="1:7" ht="30">
      <c r="A17" s="10" t="s">
        <v>203</v>
      </c>
      <c r="B17" s="10" t="s">
        <v>204</v>
      </c>
      <c r="C17" s="10" t="s">
        <v>180</v>
      </c>
      <c r="G17" s="3"/>
    </row>
    <row r="18" spans="1:7">
      <c r="A18" s="10" t="s">
        <v>205</v>
      </c>
      <c r="B18" s="10" t="s">
        <v>206</v>
      </c>
      <c r="C18" s="10" t="s">
        <v>180</v>
      </c>
      <c r="G18" s="3"/>
    </row>
    <row r="19" spans="1:7">
      <c r="A19" s="10" t="s">
        <v>207</v>
      </c>
      <c r="B19" s="10" t="s">
        <v>208</v>
      </c>
      <c r="C19" s="10" t="s">
        <v>209</v>
      </c>
      <c r="G19" s="3"/>
    </row>
    <row r="20" spans="1:7" ht="30">
      <c r="A20" s="10" t="s">
        <v>210</v>
      </c>
      <c r="B20" s="10" t="s">
        <v>211</v>
      </c>
      <c r="C20" s="10" t="s">
        <v>180</v>
      </c>
      <c r="G20" s="3"/>
    </row>
    <row r="21" spans="1:7" ht="30">
      <c r="A21" s="10" t="s">
        <v>212</v>
      </c>
      <c r="B21" s="10" t="s">
        <v>213</v>
      </c>
      <c r="C21" s="10" t="s">
        <v>214</v>
      </c>
      <c r="G21" s="3"/>
    </row>
    <row r="22" spans="1:7" ht="45">
      <c r="A22" s="10" t="s">
        <v>8</v>
      </c>
      <c r="B22" s="10" t="s">
        <v>215</v>
      </c>
      <c r="C22" s="10" t="s">
        <v>216</v>
      </c>
      <c r="G22" s="3"/>
    </row>
    <row r="23" spans="1:7">
      <c r="A23" s="10" t="s">
        <v>217</v>
      </c>
      <c r="B23" s="10" t="s">
        <v>218</v>
      </c>
      <c r="C23" s="10" t="s">
        <v>180</v>
      </c>
    </row>
    <row r="24" spans="1:7">
      <c r="A24" s="10" t="s">
        <v>219</v>
      </c>
      <c r="B24" s="10" t="s">
        <v>220</v>
      </c>
      <c r="C24" s="10" t="s">
        <v>180</v>
      </c>
    </row>
    <row r="25" spans="1:7">
      <c r="A25" s="10" t="s">
        <v>221</v>
      </c>
      <c r="B25" s="10" t="s">
        <v>222</v>
      </c>
      <c r="C25" s="10" t="s">
        <v>180</v>
      </c>
    </row>
    <row r="26" spans="1:7" ht="60">
      <c r="A26" s="10" t="s">
        <v>223</v>
      </c>
      <c r="B26" s="10" t="s">
        <v>224</v>
      </c>
      <c r="C26" s="10" t="s">
        <v>225</v>
      </c>
    </row>
    <row r="27" spans="1:7">
      <c r="A27" s="10" t="s">
        <v>226</v>
      </c>
      <c r="B27" s="10" t="s">
        <v>227</v>
      </c>
      <c r="C27" s="10" t="s">
        <v>173</v>
      </c>
    </row>
    <row r="28" spans="1:7" ht="60">
      <c r="A28" s="10" t="s">
        <v>228</v>
      </c>
      <c r="B28" s="10" t="s">
        <v>229</v>
      </c>
      <c r="C28" s="10" t="s">
        <v>230</v>
      </c>
    </row>
    <row r="29" spans="1:7" ht="30">
      <c r="A29" s="10" t="s">
        <v>231</v>
      </c>
      <c r="B29" s="10" t="s">
        <v>232</v>
      </c>
      <c r="C29" s="10" t="s">
        <v>233</v>
      </c>
    </row>
    <row r="30" spans="1:7" ht="30">
      <c r="A30" s="10" t="s">
        <v>234</v>
      </c>
      <c r="B30" s="10" t="s">
        <v>235</v>
      </c>
      <c r="C30" s="10" t="s">
        <v>233</v>
      </c>
    </row>
    <row r="31" spans="1:7" ht="45">
      <c r="A31" s="10" t="s">
        <v>236</v>
      </c>
      <c r="B31" s="10" t="s">
        <v>237</v>
      </c>
      <c r="C31" s="10" t="s">
        <v>233</v>
      </c>
    </row>
    <row r="32" spans="1:7" ht="45">
      <c r="A32" s="10" t="s">
        <v>238</v>
      </c>
      <c r="B32" s="10" t="s">
        <v>239</v>
      </c>
      <c r="C32" s="10" t="s">
        <v>233</v>
      </c>
    </row>
    <row r="33" spans="1:3" ht="30">
      <c r="A33" s="10" t="s">
        <v>240</v>
      </c>
      <c r="B33" s="10" t="s">
        <v>241</v>
      </c>
      <c r="C33" s="10" t="s">
        <v>233</v>
      </c>
    </row>
    <row r="34" spans="1:3" ht="30">
      <c r="A34" s="10" t="s">
        <v>242</v>
      </c>
      <c r="B34" s="10" t="s">
        <v>243</v>
      </c>
      <c r="C34" s="10" t="s">
        <v>233</v>
      </c>
    </row>
    <row r="35" spans="1:3" ht="45">
      <c r="A35" s="10" t="s">
        <v>244</v>
      </c>
      <c r="B35" s="10" t="s">
        <v>245</v>
      </c>
      <c r="C35" s="10" t="s">
        <v>233</v>
      </c>
    </row>
    <row r="36" spans="1:3" ht="45">
      <c r="A36" s="10" t="s">
        <v>244</v>
      </c>
      <c r="B36" s="10" t="s">
        <v>245</v>
      </c>
      <c r="C36" s="10" t="s">
        <v>233</v>
      </c>
    </row>
    <row r="37" spans="1:3" ht="60">
      <c r="A37" s="10" t="s">
        <v>246</v>
      </c>
      <c r="B37" s="10" t="s">
        <v>247</v>
      </c>
      <c r="C37" s="10" t="s">
        <v>233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0000"/>
  </sheetPr>
  <dimension ref="A1:AL1364"/>
  <sheetViews>
    <sheetView zoomScaleNormal="100" workbookViewId="0">
      <pane ySplit="1" topLeftCell="A2" activePane="bottomLeft" state="frozen"/>
      <selection pane="bottomLeft" activeCell="AC6" sqref="AC6"/>
      <selection activeCell="P1" sqref="P1"/>
    </sheetView>
  </sheetViews>
  <sheetFormatPr defaultColWidth="9.140625" defaultRowHeight="15"/>
  <cols>
    <col min="1" max="1" width="27.7109375" style="4" customWidth="1"/>
    <col min="2" max="2" width="9.5703125" style="4" bestFit="1" customWidth="1"/>
    <col min="3" max="3" width="20.5703125" style="4" bestFit="1" customWidth="1"/>
    <col min="4" max="4" width="20.5703125" style="4" customWidth="1"/>
    <col min="5" max="5" width="16.85546875" style="4" customWidth="1"/>
    <col min="6" max="6" width="16.85546875" style="13" customWidth="1"/>
    <col min="7" max="7" width="12.85546875" style="4" customWidth="1"/>
    <col min="8" max="8" width="20" style="4" customWidth="1"/>
    <col min="9" max="9" width="13.28515625" style="13" customWidth="1"/>
    <col min="10" max="10" width="16.42578125" style="16" bestFit="1" customWidth="1"/>
    <col min="11" max="11" width="14.28515625" style="16" customWidth="1"/>
    <col min="12" max="12" width="11.5703125" style="4" customWidth="1"/>
    <col min="13" max="13" width="27.7109375" style="4" customWidth="1"/>
    <col min="14" max="14" width="20.42578125" style="4" bestFit="1" customWidth="1"/>
    <col min="15" max="15" width="26.5703125" style="4" customWidth="1"/>
    <col min="16" max="16" width="14.140625" style="15" customWidth="1"/>
    <col min="17" max="19" width="12.28515625" style="13" customWidth="1"/>
    <col min="20" max="20" width="27.7109375" style="4" customWidth="1"/>
    <col min="21" max="21" width="22.28515625" style="4" customWidth="1"/>
    <col min="22" max="22" width="12.42578125" style="13" customWidth="1"/>
    <col min="23" max="23" width="14" style="15" customWidth="1"/>
    <col min="24" max="24" width="18.5703125" style="15" customWidth="1"/>
    <col min="25" max="25" width="13.28515625" style="4" customWidth="1"/>
    <col min="26" max="26" width="15.85546875" style="4" customWidth="1"/>
    <col min="27" max="27" width="29.7109375" style="4" customWidth="1"/>
    <col min="28" max="28" width="29.7109375" style="4" hidden="1" customWidth="1"/>
    <col min="29" max="29" width="93.140625" style="4" customWidth="1"/>
    <col min="30" max="30" width="23.42578125" style="4" customWidth="1"/>
    <col min="31" max="31" width="24" style="4" customWidth="1"/>
    <col min="32" max="32" width="17.5703125" style="4" bestFit="1" customWidth="1"/>
    <col min="33" max="33" width="13" style="4" customWidth="1"/>
    <col min="34" max="34" width="7.5703125" style="4" customWidth="1"/>
    <col min="35" max="35" width="12" style="4" bestFit="1" customWidth="1"/>
    <col min="36" max="36" width="15.85546875" style="4" bestFit="1" customWidth="1"/>
    <col min="37" max="37" width="21.140625" style="4" bestFit="1" customWidth="1"/>
    <col min="38" max="16384" width="9.140625" style="4"/>
  </cols>
  <sheetData>
    <row r="1" spans="1:38" s="2" customFormat="1" ht="59.25" customHeight="1">
      <c r="A1" s="18" t="s">
        <v>166</v>
      </c>
      <c r="B1" s="18" t="s">
        <v>5</v>
      </c>
      <c r="C1" s="18" t="s">
        <v>171</v>
      </c>
      <c r="D1" s="18" t="s">
        <v>174</v>
      </c>
      <c r="E1" s="18" t="s">
        <v>176</v>
      </c>
      <c r="F1" s="18" t="s">
        <v>178</v>
      </c>
      <c r="G1" s="18" t="s">
        <v>181</v>
      </c>
      <c r="H1" s="18" t="s">
        <v>183</v>
      </c>
      <c r="I1" s="18" t="s">
        <v>186</v>
      </c>
      <c r="J1" s="18" t="s">
        <v>188</v>
      </c>
      <c r="K1" s="18" t="s">
        <v>6</v>
      </c>
      <c r="L1" s="18" t="s">
        <v>192</v>
      </c>
      <c r="M1" s="18" t="s">
        <v>195</v>
      </c>
      <c r="N1" s="18" t="s">
        <v>198</v>
      </c>
      <c r="O1" s="18" t="s">
        <v>200</v>
      </c>
      <c r="P1" s="18" t="s">
        <v>203</v>
      </c>
      <c r="Q1" s="18" t="s">
        <v>205</v>
      </c>
      <c r="R1" s="18" t="s">
        <v>207</v>
      </c>
      <c r="S1" s="18" t="s">
        <v>210</v>
      </c>
      <c r="T1" s="18" t="s">
        <v>212</v>
      </c>
      <c r="U1" s="18" t="s">
        <v>8</v>
      </c>
      <c r="V1" s="19" t="s">
        <v>217</v>
      </c>
      <c r="W1" s="19" t="s">
        <v>219</v>
      </c>
      <c r="X1" s="18" t="s">
        <v>248</v>
      </c>
      <c r="Y1" s="18" t="s">
        <v>223</v>
      </c>
      <c r="Z1" s="18" t="s">
        <v>226</v>
      </c>
      <c r="AA1" s="18" t="s">
        <v>228</v>
      </c>
      <c r="AB1" s="18" t="s">
        <v>249</v>
      </c>
      <c r="AC1" s="18" t="s">
        <v>231</v>
      </c>
      <c r="AD1" s="18" t="s">
        <v>250</v>
      </c>
      <c r="AE1" s="18" t="s">
        <v>234</v>
      </c>
      <c r="AF1" s="18" t="s">
        <v>236</v>
      </c>
      <c r="AG1" s="18" t="s">
        <v>238</v>
      </c>
      <c r="AH1" s="18" t="s">
        <v>240</v>
      </c>
      <c r="AI1" s="18" t="s">
        <v>242</v>
      </c>
      <c r="AJ1" s="18" t="s">
        <v>244</v>
      </c>
      <c r="AK1" s="18" t="s">
        <v>246</v>
      </c>
      <c r="AL1" s="18" t="s">
        <v>251</v>
      </c>
    </row>
    <row r="2" spans="1:38">
      <c r="L2" s="13"/>
      <c r="M2" s="13"/>
      <c r="N2" s="13"/>
      <c r="P2" s="13"/>
      <c r="W2" s="13"/>
      <c r="X2" s="13"/>
      <c r="AA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 s="4" t="str" cm="1">
        <f t="array" aca="1" ref="AC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 s="4">
        <f ca="1">LEN(Table2[[#This Row],[Data Checks]])</f>
        <v>0</v>
      </c>
      <c r="AE2" s="4" t="str">
        <f>IF(LEN(TRIM(Table2[[#This Row],[Referral Date]]))=0,"",IFERROR(NETWORKDAYS(Table2[[#This Row],[Referral Date]],EOMONTH(DATE('Reporting Month'!$B$2,'Reporting Month'!$B$1,1),0),Holidays),-NETWORKDAYS(EOMONTH(DATE('Reporting Month'!$B$2,'Reporting Month'!$B$1,1),0),Table2[[#This Row],[Referral Date]],Holidays)))</f>
        <v/>
      </c>
      <c r="AF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 s="4" t="str">
        <f>IF(OR(Table2[[#This Row],[Referral Date]]="",Table2[[#This Row],[FTC Screening Date]]=""),"",IFERROR(DATEDIF(Table2[[#This Row],[Referral Date]],Table2[[#This Row],[FTC Screening Date]],"d"),IFERROR(IF(DATEDIF(Table2[[#This Row],[FTC Screening Date]],Table2[[#This Row],[Referral Date]],"d")&gt;0,0,""),"")))</f>
        <v/>
      </c>
      <c r="AH2" s="4" t="str">
        <f>IFERROR(VLOOKUP(Table2[[#This Row],[Agency Name]],'Dropdown Values'!A:B,2,FALSE),"")</f>
        <v/>
      </c>
      <c r="AI2" s="2" t="str">
        <f>IF(OR(Table2[[#This Row],[Current Investigation Start Date]]="",Table2[[#This Row],[Referral Date]]=""),"",IFERROR(NETWORKDAYS(I2,J2,Holidays),""))</f>
        <v/>
      </c>
      <c r="AJ2" s="2" t="str">
        <f>IF(OR(Table2[[#This Row],[Initial Engagement Attempt Date]]="",Table2[[#This Row],[FTC Screening Date]]=""),"",IFERROR(NETWORKDAYS(Table2[[#This Row],[Initial Engagement Attempt Date]],Table2[[#This Row],[FTC Screening Date]],Holidays),""))</f>
        <v/>
      </c>
      <c r="AK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 s="4">
        <f>COUNTIFS(Table2[Agency Name],Table2[[#This Row],[Agency Name]],Table2[Client ID],Table2[[#This Row],[Client ID]])</f>
        <v>0</v>
      </c>
    </row>
    <row r="3" spans="1:38">
      <c r="L3" s="13"/>
      <c r="M3" s="13"/>
      <c r="N3" s="13"/>
      <c r="P3" s="13"/>
      <c r="W3" s="13"/>
      <c r="X3" s="13"/>
      <c r="AA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 s="4" t="str" cm="1">
        <f t="array" aca="1" ref="AC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 s="4">
        <f ca="1">LEN(Table2[[#This Row],[Data Checks]])</f>
        <v>0</v>
      </c>
      <c r="AE3" s="4" t="str">
        <f>IF(LEN(TRIM(Table2[[#This Row],[Referral Date]]))=0,"",IFERROR(NETWORKDAYS(Table2[[#This Row],[Referral Date]],EOMONTH(DATE('Reporting Month'!$B$2,'Reporting Month'!$B$1,1),0),Holidays),-NETWORKDAYS(EOMONTH(DATE('Reporting Month'!$B$2,'Reporting Month'!$B$1,1),0),Table2[[#This Row],[Referral Date]],Holidays)))</f>
        <v/>
      </c>
      <c r="AF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 s="4" t="str">
        <f>IF(OR(Table2[[#This Row],[Referral Date]]="",Table2[[#This Row],[FTC Screening Date]]=""),"",IFERROR(DATEDIF(Table2[[#This Row],[Referral Date]],Table2[[#This Row],[FTC Screening Date]],"d"),IFERROR(IF(DATEDIF(Table2[[#This Row],[FTC Screening Date]],Table2[[#This Row],[Referral Date]],"d")&gt;0,0,""),"")))</f>
        <v/>
      </c>
      <c r="AH3" s="4" t="str">
        <f>IFERROR(VLOOKUP(Table2[[#This Row],[Agency Name]],'Dropdown Values'!A:B,2,FALSE),"")</f>
        <v/>
      </c>
      <c r="AI3" s="2" t="str">
        <f>IF(OR(Table2[[#This Row],[Current Investigation Start Date]]="",Table2[[#This Row],[Referral Date]]=""),"",IFERROR(NETWORKDAYS(I3,J3,Holidays),""))</f>
        <v/>
      </c>
      <c r="AJ3" s="2" t="str">
        <f>IF(OR(Table2[[#This Row],[Initial Engagement Attempt Date]]="",Table2[[#This Row],[FTC Screening Date]]=""),"",IFERROR(NETWORKDAYS(Table2[[#This Row],[Initial Engagement Attempt Date]],Table2[[#This Row],[FTC Screening Date]],Holidays),""))</f>
        <v/>
      </c>
      <c r="AK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 s="4">
        <f>COUNTIFS(Table2[Agency Name],Table2[[#This Row],[Agency Name]],Table2[Client ID],Table2[[#This Row],[Client ID]])</f>
        <v>0</v>
      </c>
    </row>
    <row r="4" spans="1:38">
      <c r="L4" s="13"/>
      <c r="M4" s="13"/>
      <c r="N4" s="13"/>
      <c r="P4" s="13"/>
      <c r="W4" s="13"/>
      <c r="X4" s="13"/>
      <c r="AA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 s="4" t="str" cm="1">
        <f t="array" aca="1" ref="AC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 s="4">
        <f ca="1">LEN(Table2[[#This Row],[Data Checks]])</f>
        <v>0</v>
      </c>
      <c r="AE4" s="4" t="str">
        <f>IF(LEN(TRIM(Table2[[#This Row],[Referral Date]]))=0,"",IFERROR(NETWORKDAYS(Table2[[#This Row],[Referral Date]],EOMONTH(DATE('Reporting Month'!$B$2,'Reporting Month'!$B$1,1),0),Holidays),-NETWORKDAYS(EOMONTH(DATE('Reporting Month'!$B$2,'Reporting Month'!$B$1,1),0),Table2[[#This Row],[Referral Date]],Holidays)))</f>
        <v/>
      </c>
      <c r="AF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 s="4" t="str">
        <f>IF(OR(Table2[[#This Row],[Referral Date]]="",Table2[[#This Row],[FTC Screening Date]]=""),"",IFERROR(DATEDIF(Table2[[#This Row],[Referral Date]],Table2[[#This Row],[FTC Screening Date]],"d"),IFERROR(IF(DATEDIF(Table2[[#This Row],[FTC Screening Date]],Table2[[#This Row],[Referral Date]],"d")&gt;0,0,""),"")))</f>
        <v/>
      </c>
      <c r="AH4" s="4" t="str">
        <f>IFERROR(VLOOKUP(Table2[[#This Row],[Agency Name]],'Dropdown Values'!A:B,2,FALSE),"")</f>
        <v/>
      </c>
      <c r="AI4" s="2" t="str">
        <f>IF(OR(Table2[[#This Row],[Current Investigation Start Date]]="",Table2[[#This Row],[Referral Date]]=""),"",IFERROR(NETWORKDAYS(I4,J4,Holidays),""))</f>
        <v/>
      </c>
      <c r="AJ4" s="2" t="str">
        <f>IF(OR(Table2[[#This Row],[Initial Engagement Attempt Date]]="",Table2[[#This Row],[FTC Screening Date]]=""),"",IFERROR(NETWORKDAYS(Table2[[#This Row],[Initial Engagement Attempt Date]],Table2[[#This Row],[FTC Screening Date]],Holidays),""))</f>
        <v/>
      </c>
      <c r="AK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 s="4">
        <f>COUNTIFS(Table2[Agency Name],Table2[[#This Row],[Agency Name]],Table2[Client ID],Table2[[#This Row],[Client ID]])</f>
        <v>0</v>
      </c>
    </row>
    <row r="5" spans="1:38">
      <c r="L5" s="13"/>
      <c r="M5" s="13"/>
      <c r="N5" s="13"/>
      <c r="P5" s="13"/>
      <c r="W5" s="13"/>
      <c r="X5" s="13"/>
      <c r="AA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 s="4" t="str" cm="1">
        <f t="array" aca="1" ref="AC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 s="4">
        <f ca="1">LEN(Table2[[#This Row],[Data Checks]])</f>
        <v>0</v>
      </c>
      <c r="AE5" s="4" t="str">
        <f>IF(LEN(TRIM(Table2[[#This Row],[Referral Date]]))=0,"",IFERROR(NETWORKDAYS(Table2[[#This Row],[Referral Date]],EOMONTH(DATE('Reporting Month'!$B$2,'Reporting Month'!$B$1,1),0),Holidays),-NETWORKDAYS(EOMONTH(DATE('Reporting Month'!$B$2,'Reporting Month'!$B$1,1),0),Table2[[#This Row],[Referral Date]],Holidays)))</f>
        <v/>
      </c>
      <c r="AF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 s="4" t="str">
        <f>IF(OR(Table2[[#This Row],[Referral Date]]="",Table2[[#This Row],[FTC Screening Date]]=""),"",IFERROR(DATEDIF(Table2[[#This Row],[Referral Date]],Table2[[#This Row],[FTC Screening Date]],"d"),IFERROR(IF(DATEDIF(Table2[[#This Row],[FTC Screening Date]],Table2[[#This Row],[Referral Date]],"d")&gt;0,0,""),"")))</f>
        <v/>
      </c>
      <c r="AH5" s="4" t="str">
        <f>IFERROR(VLOOKUP(Table2[[#This Row],[Agency Name]],'Dropdown Values'!A:B,2,FALSE),"")</f>
        <v/>
      </c>
      <c r="AI5" s="2" t="str">
        <f>IF(OR(Table2[[#This Row],[Current Investigation Start Date]]="",Table2[[#This Row],[Referral Date]]=""),"",IFERROR(NETWORKDAYS(I5,J5,Holidays),""))</f>
        <v/>
      </c>
      <c r="AJ5" s="2" t="str">
        <f>IF(OR(Table2[[#This Row],[Initial Engagement Attempt Date]]="",Table2[[#This Row],[FTC Screening Date]]=""),"",IFERROR(NETWORKDAYS(Table2[[#This Row],[Initial Engagement Attempt Date]],Table2[[#This Row],[FTC Screening Date]],Holidays),""))</f>
        <v/>
      </c>
      <c r="AK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 s="4">
        <f>COUNTIFS(Table2[Agency Name],Table2[[#This Row],[Agency Name]],Table2[Client ID],Table2[[#This Row],[Client ID]])</f>
        <v>0</v>
      </c>
    </row>
    <row r="6" spans="1:38">
      <c r="L6" s="13"/>
      <c r="M6" s="13"/>
      <c r="N6" s="13"/>
      <c r="P6" s="13"/>
      <c r="W6" s="13"/>
      <c r="X6" s="13"/>
      <c r="AA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 s="4" t="str" cm="1">
        <f t="array" aca="1" ref="AC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 s="4">
        <f ca="1">LEN(Table2[[#This Row],[Data Checks]])</f>
        <v>0</v>
      </c>
      <c r="AE6" s="4" t="str">
        <f>IF(LEN(TRIM(Table2[[#This Row],[Referral Date]]))=0,"",IFERROR(NETWORKDAYS(Table2[[#This Row],[Referral Date]],EOMONTH(DATE('Reporting Month'!$B$2,'Reporting Month'!$B$1,1),0),Holidays),-NETWORKDAYS(EOMONTH(DATE('Reporting Month'!$B$2,'Reporting Month'!$B$1,1),0),Table2[[#This Row],[Referral Date]],Holidays)))</f>
        <v/>
      </c>
      <c r="AF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 s="4" t="str">
        <f>IF(OR(Table2[[#This Row],[Referral Date]]="",Table2[[#This Row],[FTC Screening Date]]=""),"",IFERROR(DATEDIF(Table2[[#This Row],[Referral Date]],Table2[[#This Row],[FTC Screening Date]],"d"),IFERROR(IF(DATEDIF(Table2[[#This Row],[FTC Screening Date]],Table2[[#This Row],[Referral Date]],"d")&gt;0,0,""),"")))</f>
        <v/>
      </c>
      <c r="AH6" s="4" t="str">
        <f>IFERROR(VLOOKUP(Table2[[#This Row],[Agency Name]],'Dropdown Values'!A:B,2,FALSE),"")</f>
        <v/>
      </c>
      <c r="AI6" s="2" t="str">
        <f>IF(OR(Table2[[#This Row],[Current Investigation Start Date]]="",Table2[[#This Row],[Referral Date]]=""),"",IFERROR(NETWORKDAYS(I6,J6,Holidays),""))</f>
        <v/>
      </c>
      <c r="AJ6" s="2" t="str">
        <f>IF(OR(Table2[[#This Row],[Initial Engagement Attempt Date]]="",Table2[[#This Row],[FTC Screening Date]]=""),"",IFERROR(NETWORKDAYS(Table2[[#This Row],[Initial Engagement Attempt Date]],Table2[[#This Row],[FTC Screening Date]],Holidays),""))</f>
        <v/>
      </c>
      <c r="AK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 s="4">
        <f>COUNTIFS(Table2[Agency Name],Table2[[#This Row],[Agency Name]],Table2[Client ID],Table2[[#This Row],[Client ID]])</f>
        <v>0</v>
      </c>
    </row>
    <row r="7" spans="1:38">
      <c r="L7" s="13"/>
      <c r="M7" s="13"/>
      <c r="N7" s="13"/>
      <c r="P7" s="13"/>
      <c r="W7" s="13"/>
      <c r="X7" s="13"/>
      <c r="AA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 s="4" t="str" cm="1">
        <f t="array" aca="1" ref="AC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 s="4">
        <f ca="1">LEN(Table2[[#This Row],[Data Checks]])</f>
        <v>0</v>
      </c>
      <c r="AE7" s="4" t="str">
        <f>IF(LEN(TRIM(Table2[[#This Row],[Referral Date]]))=0,"",IFERROR(NETWORKDAYS(Table2[[#This Row],[Referral Date]],EOMONTH(DATE('Reporting Month'!$B$2,'Reporting Month'!$B$1,1),0),Holidays),-NETWORKDAYS(EOMONTH(DATE('Reporting Month'!$B$2,'Reporting Month'!$B$1,1),0),Table2[[#This Row],[Referral Date]],Holidays)))</f>
        <v/>
      </c>
      <c r="AF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 s="4" t="str">
        <f>IF(OR(Table2[[#This Row],[Referral Date]]="",Table2[[#This Row],[FTC Screening Date]]=""),"",IFERROR(DATEDIF(Table2[[#This Row],[Referral Date]],Table2[[#This Row],[FTC Screening Date]],"d"),IFERROR(IF(DATEDIF(Table2[[#This Row],[FTC Screening Date]],Table2[[#This Row],[Referral Date]],"d")&gt;0,0,""),"")))</f>
        <v/>
      </c>
      <c r="AH7" s="4" t="str">
        <f>IFERROR(VLOOKUP(Table2[[#This Row],[Agency Name]],'Dropdown Values'!A:B,2,FALSE),"")</f>
        <v/>
      </c>
      <c r="AI7" s="2" t="str">
        <f>IF(OR(Table2[[#This Row],[Current Investigation Start Date]]="",Table2[[#This Row],[Referral Date]]=""),"",IFERROR(NETWORKDAYS(I7,J7,Holidays),""))</f>
        <v/>
      </c>
      <c r="AJ7" s="2" t="str">
        <f>IF(OR(Table2[[#This Row],[Initial Engagement Attempt Date]]="",Table2[[#This Row],[FTC Screening Date]]=""),"",IFERROR(NETWORKDAYS(Table2[[#This Row],[Initial Engagement Attempt Date]],Table2[[#This Row],[FTC Screening Date]],Holidays),""))</f>
        <v/>
      </c>
      <c r="AK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 s="4">
        <f>COUNTIFS(Table2[Agency Name],Table2[[#This Row],[Agency Name]],Table2[Client ID],Table2[[#This Row],[Client ID]])</f>
        <v>0</v>
      </c>
    </row>
    <row r="8" spans="1:38">
      <c r="L8" s="13"/>
      <c r="M8" s="13"/>
      <c r="N8" s="13"/>
      <c r="P8" s="13"/>
      <c r="W8" s="13"/>
      <c r="X8" s="13"/>
      <c r="AA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 s="4" t="str" cm="1">
        <f t="array" aca="1" ref="AC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 s="4">
        <f ca="1">LEN(Table2[[#This Row],[Data Checks]])</f>
        <v>0</v>
      </c>
      <c r="AE8" s="4" t="str">
        <f>IF(LEN(TRIM(Table2[[#This Row],[Referral Date]]))=0,"",IFERROR(NETWORKDAYS(Table2[[#This Row],[Referral Date]],EOMONTH(DATE('Reporting Month'!$B$2,'Reporting Month'!$B$1,1),0),Holidays),-NETWORKDAYS(EOMONTH(DATE('Reporting Month'!$B$2,'Reporting Month'!$B$1,1),0),Table2[[#This Row],[Referral Date]],Holidays)))</f>
        <v/>
      </c>
      <c r="AF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 s="4" t="str">
        <f>IF(OR(Table2[[#This Row],[Referral Date]]="",Table2[[#This Row],[FTC Screening Date]]=""),"",IFERROR(DATEDIF(Table2[[#This Row],[Referral Date]],Table2[[#This Row],[FTC Screening Date]],"d"),IFERROR(IF(DATEDIF(Table2[[#This Row],[FTC Screening Date]],Table2[[#This Row],[Referral Date]],"d")&gt;0,0,""),"")))</f>
        <v/>
      </c>
      <c r="AH8" s="4" t="str">
        <f>IFERROR(VLOOKUP(Table2[[#This Row],[Agency Name]],'Dropdown Values'!A:B,2,FALSE),"")</f>
        <v/>
      </c>
      <c r="AI8" s="2" t="str">
        <f>IF(OR(Table2[[#This Row],[Current Investigation Start Date]]="",Table2[[#This Row],[Referral Date]]=""),"",IFERROR(NETWORKDAYS(I8,J8,Holidays),""))</f>
        <v/>
      </c>
      <c r="AJ8" s="2" t="str">
        <f>IF(OR(Table2[[#This Row],[Initial Engagement Attempt Date]]="",Table2[[#This Row],[FTC Screening Date]]=""),"",IFERROR(NETWORKDAYS(Table2[[#This Row],[Initial Engagement Attempt Date]],Table2[[#This Row],[FTC Screening Date]],Holidays),""))</f>
        <v/>
      </c>
      <c r="AK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 s="4">
        <f>COUNTIFS(Table2[Agency Name],Table2[[#This Row],[Agency Name]],Table2[Client ID],Table2[[#This Row],[Client ID]])</f>
        <v>0</v>
      </c>
    </row>
    <row r="9" spans="1:38">
      <c r="L9" s="13"/>
      <c r="M9" s="13"/>
      <c r="N9" s="13"/>
      <c r="P9" s="13"/>
      <c r="W9" s="13"/>
      <c r="X9" s="13"/>
      <c r="AA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 s="4" t="str" cm="1">
        <f t="array" aca="1" ref="AC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 s="4">
        <f ca="1">LEN(Table2[[#This Row],[Data Checks]])</f>
        <v>0</v>
      </c>
      <c r="AE9" s="4" t="str">
        <f>IF(LEN(TRIM(Table2[[#This Row],[Referral Date]]))=0,"",IFERROR(NETWORKDAYS(Table2[[#This Row],[Referral Date]],EOMONTH(DATE('Reporting Month'!$B$2,'Reporting Month'!$B$1,1),0),Holidays),-NETWORKDAYS(EOMONTH(DATE('Reporting Month'!$B$2,'Reporting Month'!$B$1,1),0),Table2[[#This Row],[Referral Date]],Holidays)))</f>
        <v/>
      </c>
      <c r="AF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 s="4" t="str">
        <f>IF(OR(Table2[[#This Row],[Referral Date]]="",Table2[[#This Row],[FTC Screening Date]]=""),"",IFERROR(DATEDIF(Table2[[#This Row],[Referral Date]],Table2[[#This Row],[FTC Screening Date]],"d"),IFERROR(IF(DATEDIF(Table2[[#This Row],[FTC Screening Date]],Table2[[#This Row],[Referral Date]],"d")&gt;0,0,""),"")))</f>
        <v/>
      </c>
      <c r="AH9" s="4" t="str">
        <f>IFERROR(VLOOKUP(Table2[[#This Row],[Agency Name]],'Dropdown Values'!A:B,2,FALSE),"")</f>
        <v/>
      </c>
      <c r="AI9" s="2" t="str">
        <f>IF(OR(Table2[[#This Row],[Current Investigation Start Date]]="",Table2[[#This Row],[Referral Date]]=""),"",IFERROR(NETWORKDAYS(I9,J9,Holidays),""))</f>
        <v/>
      </c>
      <c r="AJ9" s="2" t="str">
        <f>IF(OR(Table2[[#This Row],[Initial Engagement Attempt Date]]="",Table2[[#This Row],[FTC Screening Date]]=""),"",IFERROR(NETWORKDAYS(Table2[[#This Row],[Initial Engagement Attempt Date]],Table2[[#This Row],[FTC Screening Date]],Holidays),""))</f>
        <v/>
      </c>
      <c r="AK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 s="4">
        <f>COUNTIFS(Table2[Agency Name],Table2[[#This Row],[Agency Name]],Table2[Client ID],Table2[[#This Row],[Client ID]])</f>
        <v>0</v>
      </c>
    </row>
    <row r="10" spans="1:38">
      <c r="L10" s="13"/>
      <c r="M10" s="13"/>
      <c r="N10" s="13"/>
      <c r="P10" s="13"/>
      <c r="W10" s="13"/>
      <c r="X10" s="13"/>
      <c r="AA1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 s="4" t="str" cm="1">
        <f t="array" aca="1" ref="AC1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 s="4">
        <f ca="1">LEN(Table2[[#This Row],[Data Checks]])</f>
        <v>0</v>
      </c>
      <c r="AE10" s="4" t="str">
        <f>IF(LEN(TRIM(Table2[[#This Row],[Referral Date]]))=0,"",IFERROR(NETWORKDAYS(Table2[[#This Row],[Referral Date]],EOMONTH(DATE('Reporting Month'!$B$2,'Reporting Month'!$B$1,1),0),Holidays),-NETWORKDAYS(EOMONTH(DATE('Reporting Month'!$B$2,'Reporting Month'!$B$1,1),0),Table2[[#This Row],[Referral Date]],Holidays)))</f>
        <v/>
      </c>
      <c r="AF1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 s="4" t="str">
        <f>IF(OR(Table2[[#This Row],[Referral Date]]="",Table2[[#This Row],[FTC Screening Date]]=""),"",IFERROR(DATEDIF(Table2[[#This Row],[Referral Date]],Table2[[#This Row],[FTC Screening Date]],"d"),IFERROR(IF(DATEDIF(Table2[[#This Row],[FTC Screening Date]],Table2[[#This Row],[Referral Date]],"d")&gt;0,0,""),"")))</f>
        <v/>
      </c>
      <c r="AH10" s="4" t="str">
        <f>IFERROR(VLOOKUP(Table2[[#This Row],[Agency Name]],'Dropdown Values'!A:B,2,FALSE),"")</f>
        <v/>
      </c>
      <c r="AI10" s="2" t="str">
        <f>IF(OR(Table2[[#This Row],[Current Investigation Start Date]]="",Table2[[#This Row],[Referral Date]]=""),"",IFERROR(NETWORKDAYS(I10,J10,Holidays),""))</f>
        <v/>
      </c>
      <c r="AJ10" s="2" t="str">
        <f>IF(OR(Table2[[#This Row],[Initial Engagement Attempt Date]]="",Table2[[#This Row],[FTC Screening Date]]=""),"",IFERROR(NETWORKDAYS(Table2[[#This Row],[Initial Engagement Attempt Date]],Table2[[#This Row],[FTC Screening Date]],Holidays),""))</f>
        <v/>
      </c>
      <c r="AK1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 s="4">
        <f>COUNTIFS(Table2[Agency Name],Table2[[#This Row],[Agency Name]],Table2[Client ID],Table2[[#This Row],[Client ID]])</f>
        <v>0</v>
      </c>
    </row>
    <row r="11" spans="1:38">
      <c r="L11" s="13"/>
      <c r="M11" s="13"/>
      <c r="N11" s="13"/>
      <c r="P11" s="13"/>
      <c r="W11" s="13"/>
      <c r="X11" s="13"/>
      <c r="AA1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 s="4" t="str" cm="1">
        <f t="array" aca="1" ref="AC1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 s="4">
        <f ca="1">LEN(Table2[[#This Row],[Data Checks]])</f>
        <v>0</v>
      </c>
      <c r="AE11" s="4" t="str">
        <f>IF(LEN(TRIM(Table2[[#This Row],[Referral Date]]))=0,"",IFERROR(NETWORKDAYS(Table2[[#This Row],[Referral Date]],EOMONTH(DATE('Reporting Month'!$B$2,'Reporting Month'!$B$1,1),0),Holidays),-NETWORKDAYS(EOMONTH(DATE('Reporting Month'!$B$2,'Reporting Month'!$B$1,1),0),Table2[[#This Row],[Referral Date]],Holidays)))</f>
        <v/>
      </c>
      <c r="AF1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 s="4" t="str">
        <f>IF(OR(Table2[[#This Row],[Referral Date]]="",Table2[[#This Row],[FTC Screening Date]]=""),"",IFERROR(DATEDIF(Table2[[#This Row],[Referral Date]],Table2[[#This Row],[FTC Screening Date]],"d"),IFERROR(IF(DATEDIF(Table2[[#This Row],[FTC Screening Date]],Table2[[#This Row],[Referral Date]],"d")&gt;0,0,""),"")))</f>
        <v/>
      </c>
      <c r="AH11" s="4" t="str">
        <f>IFERROR(VLOOKUP(Table2[[#This Row],[Agency Name]],'Dropdown Values'!A:B,2,FALSE),"")</f>
        <v/>
      </c>
      <c r="AI11" s="2" t="str">
        <f>IF(OR(Table2[[#This Row],[Current Investigation Start Date]]="",Table2[[#This Row],[Referral Date]]=""),"",IFERROR(NETWORKDAYS(I11,J11,Holidays),""))</f>
        <v/>
      </c>
      <c r="AJ11" s="2" t="str">
        <f>IF(OR(Table2[[#This Row],[Initial Engagement Attempt Date]]="",Table2[[#This Row],[FTC Screening Date]]=""),"",IFERROR(NETWORKDAYS(Table2[[#This Row],[Initial Engagement Attempt Date]],Table2[[#This Row],[FTC Screening Date]],Holidays),""))</f>
        <v/>
      </c>
      <c r="AK1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 s="4">
        <f>COUNTIFS(Table2[Agency Name],Table2[[#This Row],[Agency Name]],Table2[Client ID],Table2[[#This Row],[Client ID]])</f>
        <v>0</v>
      </c>
    </row>
    <row r="12" spans="1:38">
      <c r="L12" s="13"/>
      <c r="M12" s="13"/>
      <c r="N12" s="13"/>
      <c r="P12" s="13"/>
      <c r="W12" s="13"/>
      <c r="X12" s="13"/>
      <c r="AA1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 s="4" t="str" cm="1">
        <f t="array" aca="1" ref="AC1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 s="4">
        <f ca="1">LEN(Table2[[#This Row],[Data Checks]])</f>
        <v>0</v>
      </c>
      <c r="AE12" s="4" t="str">
        <f>IF(LEN(TRIM(Table2[[#This Row],[Referral Date]]))=0,"",IFERROR(NETWORKDAYS(Table2[[#This Row],[Referral Date]],EOMONTH(DATE('Reporting Month'!$B$2,'Reporting Month'!$B$1,1),0),Holidays),-NETWORKDAYS(EOMONTH(DATE('Reporting Month'!$B$2,'Reporting Month'!$B$1,1),0),Table2[[#This Row],[Referral Date]],Holidays)))</f>
        <v/>
      </c>
      <c r="AF1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 s="4" t="str">
        <f>IF(OR(Table2[[#This Row],[Referral Date]]="",Table2[[#This Row],[FTC Screening Date]]=""),"",IFERROR(DATEDIF(Table2[[#This Row],[Referral Date]],Table2[[#This Row],[FTC Screening Date]],"d"),IFERROR(IF(DATEDIF(Table2[[#This Row],[FTC Screening Date]],Table2[[#This Row],[Referral Date]],"d")&gt;0,0,""),"")))</f>
        <v/>
      </c>
      <c r="AH12" s="4" t="str">
        <f>IFERROR(VLOOKUP(Table2[[#This Row],[Agency Name]],'Dropdown Values'!A:B,2,FALSE),"")</f>
        <v/>
      </c>
      <c r="AI12" s="2" t="str">
        <f>IF(OR(Table2[[#This Row],[Current Investigation Start Date]]="",Table2[[#This Row],[Referral Date]]=""),"",IFERROR(NETWORKDAYS(I12,J12,Holidays),""))</f>
        <v/>
      </c>
      <c r="AJ12" s="2" t="str">
        <f>IF(OR(Table2[[#This Row],[Initial Engagement Attempt Date]]="",Table2[[#This Row],[FTC Screening Date]]=""),"",IFERROR(NETWORKDAYS(Table2[[#This Row],[Initial Engagement Attempt Date]],Table2[[#This Row],[FTC Screening Date]],Holidays),""))</f>
        <v/>
      </c>
      <c r="AK1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 s="4">
        <f>COUNTIFS(Table2[Agency Name],Table2[[#This Row],[Agency Name]],Table2[Client ID],Table2[[#This Row],[Client ID]])</f>
        <v>0</v>
      </c>
    </row>
    <row r="13" spans="1:38">
      <c r="L13" s="13"/>
      <c r="M13" s="13"/>
      <c r="N13" s="13"/>
      <c r="P13" s="13"/>
      <c r="W13" s="13"/>
      <c r="X13" s="13"/>
      <c r="AA1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 s="4" t="str" cm="1">
        <f t="array" aca="1" ref="AC1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 s="4">
        <f ca="1">LEN(Table2[[#This Row],[Data Checks]])</f>
        <v>0</v>
      </c>
      <c r="AE13" s="4" t="str">
        <f>IF(LEN(TRIM(Table2[[#This Row],[Referral Date]]))=0,"",IFERROR(NETWORKDAYS(Table2[[#This Row],[Referral Date]],EOMONTH(DATE('Reporting Month'!$B$2,'Reporting Month'!$B$1,1),0),Holidays),-NETWORKDAYS(EOMONTH(DATE('Reporting Month'!$B$2,'Reporting Month'!$B$1,1),0),Table2[[#This Row],[Referral Date]],Holidays)))</f>
        <v/>
      </c>
      <c r="AF1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 s="4" t="str">
        <f>IF(OR(Table2[[#This Row],[Referral Date]]="",Table2[[#This Row],[FTC Screening Date]]=""),"",IFERROR(DATEDIF(Table2[[#This Row],[Referral Date]],Table2[[#This Row],[FTC Screening Date]],"d"),IFERROR(IF(DATEDIF(Table2[[#This Row],[FTC Screening Date]],Table2[[#This Row],[Referral Date]],"d")&gt;0,0,""),"")))</f>
        <v/>
      </c>
      <c r="AH13" s="4" t="str">
        <f>IFERROR(VLOOKUP(Table2[[#This Row],[Agency Name]],'Dropdown Values'!A:B,2,FALSE),"")</f>
        <v/>
      </c>
      <c r="AI13" s="2" t="str">
        <f>IF(OR(Table2[[#This Row],[Current Investigation Start Date]]="",Table2[[#This Row],[Referral Date]]=""),"",IFERROR(NETWORKDAYS(I13,J13,Holidays),""))</f>
        <v/>
      </c>
      <c r="AJ13" s="2" t="str">
        <f>IF(OR(Table2[[#This Row],[Initial Engagement Attempt Date]]="",Table2[[#This Row],[FTC Screening Date]]=""),"",IFERROR(NETWORKDAYS(Table2[[#This Row],[Initial Engagement Attempt Date]],Table2[[#This Row],[FTC Screening Date]],Holidays),""))</f>
        <v/>
      </c>
      <c r="AK1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 s="4">
        <f>COUNTIFS(Table2[Agency Name],Table2[[#This Row],[Agency Name]],Table2[Client ID],Table2[[#This Row],[Client ID]])</f>
        <v>0</v>
      </c>
    </row>
    <row r="14" spans="1:38">
      <c r="L14" s="13"/>
      <c r="M14" s="13"/>
      <c r="N14" s="13"/>
      <c r="P14" s="13"/>
      <c r="W14" s="13"/>
      <c r="X14" s="13"/>
      <c r="AA1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4" s="4" t="str" cm="1">
        <f t="array" aca="1" ref="AC1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4" s="4">
        <f ca="1">LEN(Table2[[#This Row],[Data Checks]])</f>
        <v>0</v>
      </c>
      <c r="AE14" s="4" t="str">
        <f>IF(LEN(TRIM(Table2[[#This Row],[Referral Date]]))=0,"",IFERROR(NETWORKDAYS(Table2[[#This Row],[Referral Date]],EOMONTH(DATE('Reporting Month'!$B$2,'Reporting Month'!$B$1,1),0),Holidays),-NETWORKDAYS(EOMONTH(DATE('Reporting Month'!$B$2,'Reporting Month'!$B$1,1),0),Table2[[#This Row],[Referral Date]],Holidays)))</f>
        <v/>
      </c>
      <c r="AF1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4" s="4" t="str">
        <f>IF(OR(Table2[[#This Row],[Referral Date]]="",Table2[[#This Row],[FTC Screening Date]]=""),"",IFERROR(DATEDIF(Table2[[#This Row],[Referral Date]],Table2[[#This Row],[FTC Screening Date]],"d"),IFERROR(IF(DATEDIF(Table2[[#This Row],[FTC Screening Date]],Table2[[#This Row],[Referral Date]],"d")&gt;0,0,""),"")))</f>
        <v/>
      </c>
      <c r="AH14" s="4" t="str">
        <f>IFERROR(VLOOKUP(Table2[[#This Row],[Agency Name]],'Dropdown Values'!A:B,2,FALSE),"")</f>
        <v/>
      </c>
      <c r="AI14" s="2" t="str">
        <f>IF(OR(Table2[[#This Row],[Current Investigation Start Date]]="",Table2[[#This Row],[Referral Date]]=""),"",IFERROR(NETWORKDAYS(I14,J14,Holidays),""))</f>
        <v/>
      </c>
      <c r="AJ14" s="2" t="str">
        <f>IF(OR(Table2[[#This Row],[Initial Engagement Attempt Date]]="",Table2[[#This Row],[FTC Screening Date]]=""),"",IFERROR(NETWORKDAYS(Table2[[#This Row],[Initial Engagement Attempt Date]],Table2[[#This Row],[FTC Screening Date]],Holidays),""))</f>
        <v/>
      </c>
      <c r="AK1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4" s="4">
        <f>COUNTIFS(Table2[Agency Name],Table2[[#This Row],[Agency Name]],Table2[Client ID],Table2[[#This Row],[Client ID]])</f>
        <v>0</v>
      </c>
    </row>
    <row r="15" spans="1:38">
      <c r="L15" s="13"/>
      <c r="M15" s="13"/>
      <c r="N15" s="13"/>
      <c r="P15" s="13"/>
      <c r="W15" s="13"/>
      <c r="X15" s="13"/>
      <c r="AA1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5" s="4" t="str" cm="1">
        <f t="array" aca="1" ref="AC1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5" s="4">
        <f ca="1">LEN(Table2[[#This Row],[Data Checks]])</f>
        <v>0</v>
      </c>
      <c r="AE15" s="4" t="str">
        <f>IF(LEN(TRIM(Table2[[#This Row],[Referral Date]]))=0,"",IFERROR(NETWORKDAYS(Table2[[#This Row],[Referral Date]],EOMONTH(DATE('Reporting Month'!$B$2,'Reporting Month'!$B$1,1),0),Holidays),-NETWORKDAYS(EOMONTH(DATE('Reporting Month'!$B$2,'Reporting Month'!$B$1,1),0),Table2[[#This Row],[Referral Date]],Holidays)))</f>
        <v/>
      </c>
      <c r="AF1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5" s="4" t="str">
        <f>IF(OR(Table2[[#This Row],[Referral Date]]="",Table2[[#This Row],[FTC Screening Date]]=""),"",IFERROR(DATEDIF(Table2[[#This Row],[Referral Date]],Table2[[#This Row],[FTC Screening Date]],"d"),IFERROR(IF(DATEDIF(Table2[[#This Row],[FTC Screening Date]],Table2[[#This Row],[Referral Date]],"d")&gt;0,0,""),"")))</f>
        <v/>
      </c>
      <c r="AH15" s="4" t="str">
        <f>IFERROR(VLOOKUP(Table2[[#This Row],[Agency Name]],'Dropdown Values'!A:B,2,FALSE),"")</f>
        <v/>
      </c>
      <c r="AI15" s="2" t="str">
        <f>IF(OR(Table2[[#This Row],[Current Investigation Start Date]]="",Table2[[#This Row],[Referral Date]]=""),"",IFERROR(NETWORKDAYS(I15,J15,Holidays),""))</f>
        <v/>
      </c>
      <c r="AJ15" s="2" t="str">
        <f>IF(OR(Table2[[#This Row],[Initial Engagement Attempt Date]]="",Table2[[#This Row],[FTC Screening Date]]=""),"",IFERROR(NETWORKDAYS(Table2[[#This Row],[Initial Engagement Attempt Date]],Table2[[#This Row],[FTC Screening Date]],Holidays),""))</f>
        <v/>
      </c>
      <c r="AK1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5" s="4">
        <f>COUNTIFS(Table2[Agency Name],Table2[[#This Row],[Agency Name]],Table2[Client ID],Table2[[#This Row],[Client ID]])</f>
        <v>0</v>
      </c>
    </row>
    <row r="16" spans="1:38">
      <c r="L16" s="13"/>
      <c r="M16" s="13"/>
      <c r="N16" s="13"/>
      <c r="P16" s="13"/>
      <c r="W16" s="13"/>
      <c r="X16" s="13"/>
      <c r="AA1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6" s="4" t="str" cm="1">
        <f t="array" aca="1" ref="AC1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6" s="4">
        <f ca="1">LEN(Table2[[#This Row],[Data Checks]])</f>
        <v>0</v>
      </c>
      <c r="AE16" s="4" t="str">
        <f>IF(LEN(TRIM(Table2[[#This Row],[Referral Date]]))=0,"",IFERROR(NETWORKDAYS(Table2[[#This Row],[Referral Date]],EOMONTH(DATE('Reporting Month'!$B$2,'Reporting Month'!$B$1,1),0),Holidays),-NETWORKDAYS(EOMONTH(DATE('Reporting Month'!$B$2,'Reporting Month'!$B$1,1),0),Table2[[#This Row],[Referral Date]],Holidays)))</f>
        <v/>
      </c>
      <c r="AF1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6" s="4" t="str">
        <f>IF(OR(Table2[[#This Row],[Referral Date]]="",Table2[[#This Row],[FTC Screening Date]]=""),"",IFERROR(DATEDIF(Table2[[#This Row],[Referral Date]],Table2[[#This Row],[FTC Screening Date]],"d"),IFERROR(IF(DATEDIF(Table2[[#This Row],[FTC Screening Date]],Table2[[#This Row],[Referral Date]],"d")&gt;0,0,""),"")))</f>
        <v/>
      </c>
      <c r="AH16" s="4" t="str">
        <f>IFERROR(VLOOKUP(Table2[[#This Row],[Agency Name]],'Dropdown Values'!A:B,2,FALSE),"")</f>
        <v/>
      </c>
      <c r="AI16" s="2" t="str">
        <f>IF(OR(Table2[[#This Row],[Current Investigation Start Date]]="",Table2[[#This Row],[Referral Date]]=""),"",IFERROR(NETWORKDAYS(I16,J16,Holidays),""))</f>
        <v/>
      </c>
      <c r="AJ16" s="2" t="str">
        <f>IF(OR(Table2[[#This Row],[Initial Engagement Attempt Date]]="",Table2[[#This Row],[FTC Screening Date]]=""),"",IFERROR(NETWORKDAYS(Table2[[#This Row],[Initial Engagement Attempt Date]],Table2[[#This Row],[FTC Screening Date]],Holidays),""))</f>
        <v/>
      </c>
      <c r="AK1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6" s="4">
        <f>COUNTIFS(Table2[Agency Name],Table2[[#This Row],[Agency Name]],Table2[Client ID],Table2[[#This Row],[Client ID]])</f>
        <v>0</v>
      </c>
    </row>
    <row r="17" spans="12:38">
      <c r="L17" s="13"/>
      <c r="M17" s="13"/>
      <c r="N17" s="13"/>
      <c r="P17" s="13"/>
      <c r="W17" s="13"/>
      <c r="X17" s="13"/>
      <c r="AA1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7" s="4" t="str" cm="1">
        <f t="array" aca="1" ref="AC1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7" s="4">
        <f ca="1">LEN(Table2[[#This Row],[Data Checks]])</f>
        <v>0</v>
      </c>
      <c r="AE17" s="4" t="str">
        <f>IF(LEN(TRIM(Table2[[#This Row],[Referral Date]]))=0,"",IFERROR(NETWORKDAYS(Table2[[#This Row],[Referral Date]],EOMONTH(DATE('Reporting Month'!$B$2,'Reporting Month'!$B$1,1),0),Holidays),-NETWORKDAYS(EOMONTH(DATE('Reporting Month'!$B$2,'Reporting Month'!$B$1,1),0),Table2[[#This Row],[Referral Date]],Holidays)))</f>
        <v/>
      </c>
      <c r="AF1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7" s="4" t="str">
        <f>IF(OR(Table2[[#This Row],[Referral Date]]="",Table2[[#This Row],[FTC Screening Date]]=""),"",IFERROR(DATEDIF(Table2[[#This Row],[Referral Date]],Table2[[#This Row],[FTC Screening Date]],"d"),IFERROR(IF(DATEDIF(Table2[[#This Row],[FTC Screening Date]],Table2[[#This Row],[Referral Date]],"d")&gt;0,0,""),"")))</f>
        <v/>
      </c>
      <c r="AH17" s="4" t="str">
        <f>IFERROR(VLOOKUP(Table2[[#This Row],[Agency Name]],'Dropdown Values'!A:B,2,FALSE),"")</f>
        <v/>
      </c>
      <c r="AI17" s="2" t="str">
        <f>IF(OR(Table2[[#This Row],[Current Investigation Start Date]]="",Table2[[#This Row],[Referral Date]]=""),"",IFERROR(NETWORKDAYS(I17,J17,Holidays),""))</f>
        <v/>
      </c>
      <c r="AJ17" s="2" t="str">
        <f>IF(OR(Table2[[#This Row],[Initial Engagement Attempt Date]]="",Table2[[#This Row],[FTC Screening Date]]=""),"",IFERROR(NETWORKDAYS(Table2[[#This Row],[Initial Engagement Attempt Date]],Table2[[#This Row],[FTC Screening Date]],Holidays),""))</f>
        <v/>
      </c>
      <c r="AK1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7" s="4">
        <f>COUNTIFS(Table2[Agency Name],Table2[[#This Row],[Agency Name]],Table2[Client ID],Table2[[#This Row],[Client ID]])</f>
        <v>0</v>
      </c>
    </row>
    <row r="18" spans="12:38">
      <c r="L18" s="13"/>
      <c r="M18" s="13"/>
      <c r="N18" s="13"/>
      <c r="P18" s="13"/>
      <c r="W18" s="13"/>
      <c r="X18" s="13"/>
      <c r="AA1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8" s="4" t="str" cm="1">
        <f t="array" aca="1" ref="AC1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8" s="4">
        <f ca="1">LEN(Table2[[#This Row],[Data Checks]])</f>
        <v>0</v>
      </c>
      <c r="AE18" s="4" t="str">
        <f>IF(LEN(TRIM(Table2[[#This Row],[Referral Date]]))=0,"",IFERROR(NETWORKDAYS(Table2[[#This Row],[Referral Date]],EOMONTH(DATE('Reporting Month'!$B$2,'Reporting Month'!$B$1,1),0),Holidays),-NETWORKDAYS(EOMONTH(DATE('Reporting Month'!$B$2,'Reporting Month'!$B$1,1),0),Table2[[#This Row],[Referral Date]],Holidays)))</f>
        <v/>
      </c>
      <c r="AF1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8" s="4" t="str">
        <f>IF(OR(Table2[[#This Row],[Referral Date]]="",Table2[[#This Row],[FTC Screening Date]]=""),"",IFERROR(DATEDIF(Table2[[#This Row],[Referral Date]],Table2[[#This Row],[FTC Screening Date]],"d"),IFERROR(IF(DATEDIF(Table2[[#This Row],[FTC Screening Date]],Table2[[#This Row],[Referral Date]],"d")&gt;0,0,""),"")))</f>
        <v/>
      </c>
      <c r="AH18" s="4" t="str">
        <f>IFERROR(VLOOKUP(Table2[[#This Row],[Agency Name]],'Dropdown Values'!A:B,2,FALSE),"")</f>
        <v/>
      </c>
      <c r="AI18" s="2" t="str">
        <f>IF(OR(Table2[[#This Row],[Current Investigation Start Date]]="",Table2[[#This Row],[Referral Date]]=""),"",IFERROR(NETWORKDAYS(I18,J18,Holidays),""))</f>
        <v/>
      </c>
      <c r="AJ18" s="2" t="str">
        <f>IF(OR(Table2[[#This Row],[Initial Engagement Attempt Date]]="",Table2[[#This Row],[FTC Screening Date]]=""),"",IFERROR(NETWORKDAYS(Table2[[#This Row],[Initial Engagement Attempt Date]],Table2[[#This Row],[FTC Screening Date]],Holidays),""))</f>
        <v/>
      </c>
      <c r="AK1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8" s="4">
        <f>COUNTIFS(Table2[Agency Name],Table2[[#This Row],[Agency Name]],Table2[Client ID],Table2[[#This Row],[Client ID]])</f>
        <v>0</v>
      </c>
    </row>
    <row r="19" spans="12:38">
      <c r="L19" s="13"/>
      <c r="M19" s="13"/>
      <c r="N19" s="13"/>
      <c r="P19" s="13"/>
      <c r="W19" s="13"/>
      <c r="X19" s="13"/>
      <c r="AA1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9" s="4" t="str" cm="1">
        <f t="array" aca="1" ref="AC1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9" s="4">
        <f ca="1">LEN(Table2[[#This Row],[Data Checks]])</f>
        <v>0</v>
      </c>
      <c r="AE19" s="4" t="str">
        <f>IF(LEN(TRIM(Table2[[#This Row],[Referral Date]]))=0,"",IFERROR(NETWORKDAYS(Table2[[#This Row],[Referral Date]],EOMONTH(DATE('Reporting Month'!$B$2,'Reporting Month'!$B$1,1),0),Holidays),-NETWORKDAYS(EOMONTH(DATE('Reporting Month'!$B$2,'Reporting Month'!$B$1,1),0),Table2[[#This Row],[Referral Date]],Holidays)))</f>
        <v/>
      </c>
      <c r="AF1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9" s="4" t="str">
        <f>IF(OR(Table2[[#This Row],[Referral Date]]="",Table2[[#This Row],[FTC Screening Date]]=""),"",IFERROR(DATEDIF(Table2[[#This Row],[Referral Date]],Table2[[#This Row],[FTC Screening Date]],"d"),IFERROR(IF(DATEDIF(Table2[[#This Row],[FTC Screening Date]],Table2[[#This Row],[Referral Date]],"d")&gt;0,0,""),"")))</f>
        <v/>
      </c>
      <c r="AH19" s="4" t="str">
        <f>IFERROR(VLOOKUP(Table2[[#This Row],[Agency Name]],'Dropdown Values'!A:B,2,FALSE),"")</f>
        <v/>
      </c>
      <c r="AI19" s="2" t="str">
        <f>IF(OR(Table2[[#This Row],[Current Investigation Start Date]]="",Table2[[#This Row],[Referral Date]]=""),"",IFERROR(NETWORKDAYS(I19,J19,Holidays),""))</f>
        <v/>
      </c>
      <c r="AJ19" s="2" t="str">
        <f>IF(OR(Table2[[#This Row],[Initial Engagement Attempt Date]]="",Table2[[#This Row],[FTC Screening Date]]=""),"",IFERROR(NETWORKDAYS(Table2[[#This Row],[Initial Engagement Attempt Date]],Table2[[#This Row],[FTC Screening Date]],Holidays),""))</f>
        <v/>
      </c>
      <c r="AK1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9" s="4">
        <f>COUNTIFS(Table2[Agency Name],Table2[[#This Row],[Agency Name]],Table2[Client ID],Table2[[#This Row],[Client ID]])</f>
        <v>0</v>
      </c>
    </row>
    <row r="20" spans="12:38">
      <c r="L20" s="13"/>
      <c r="M20" s="13"/>
      <c r="N20" s="13"/>
      <c r="P20" s="13"/>
      <c r="W20" s="13"/>
      <c r="X20" s="13"/>
      <c r="AA2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0" s="4" t="str" cm="1">
        <f t="array" aca="1" ref="AC2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0" s="4">
        <f ca="1">LEN(Table2[[#This Row],[Data Checks]])</f>
        <v>0</v>
      </c>
      <c r="AE20" s="4" t="str">
        <f>IF(LEN(TRIM(Table2[[#This Row],[Referral Date]]))=0,"",IFERROR(NETWORKDAYS(Table2[[#This Row],[Referral Date]],EOMONTH(DATE('Reporting Month'!$B$2,'Reporting Month'!$B$1,1),0),Holidays),-NETWORKDAYS(EOMONTH(DATE('Reporting Month'!$B$2,'Reporting Month'!$B$1,1),0),Table2[[#This Row],[Referral Date]],Holidays)))</f>
        <v/>
      </c>
      <c r="AF2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0" s="4" t="str">
        <f>IF(OR(Table2[[#This Row],[Referral Date]]="",Table2[[#This Row],[FTC Screening Date]]=""),"",IFERROR(DATEDIF(Table2[[#This Row],[Referral Date]],Table2[[#This Row],[FTC Screening Date]],"d"),IFERROR(IF(DATEDIF(Table2[[#This Row],[FTC Screening Date]],Table2[[#This Row],[Referral Date]],"d")&gt;0,0,""),"")))</f>
        <v/>
      </c>
      <c r="AH20" s="4" t="str">
        <f>IFERROR(VLOOKUP(Table2[[#This Row],[Agency Name]],'Dropdown Values'!A:B,2,FALSE),"")</f>
        <v/>
      </c>
      <c r="AI20" s="2" t="str">
        <f>IF(OR(Table2[[#This Row],[Current Investigation Start Date]]="",Table2[[#This Row],[Referral Date]]=""),"",IFERROR(NETWORKDAYS(I20,J20,Holidays),""))</f>
        <v/>
      </c>
      <c r="AJ20" s="2" t="str">
        <f>IF(OR(Table2[[#This Row],[Initial Engagement Attempt Date]]="",Table2[[#This Row],[FTC Screening Date]]=""),"",IFERROR(NETWORKDAYS(Table2[[#This Row],[Initial Engagement Attempt Date]],Table2[[#This Row],[FTC Screening Date]],Holidays),""))</f>
        <v/>
      </c>
      <c r="AK2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0" s="4">
        <f>COUNTIFS(Table2[Agency Name],Table2[[#This Row],[Agency Name]],Table2[Client ID],Table2[[#This Row],[Client ID]])</f>
        <v>0</v>
      </c>
    </row>
    <row r="21" spans="12:38">
      <c r="L21" s="13"/>
      <c r="M21" s="13"/>
      <c r="N21" s="13"/>
      <c r="P21" s="13"/>
      <c r="W21" s="13"/>
      <c r="X21" s="13"/>
      <c r="AA2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1" s="4" t="str" cm="1">
        <f t="array" aca="1" ref="AC2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1" s="4">
        <f ca="1">LEN(Table2[[#This Row],[Data Checks]])</f>
        <v>0</v>
      </c>
      <c r="AE21" s="4" t="str">
        <f>IF(LEN(TRIM(Table2[[#This Row],[Referral Date]]))=0,"",IFERROR(NETWORKDAYS(Table2[[#This Row],[Referral Date]],EOMONTH(DATE('Reporting Month'!$B$2,'Reporting Month'!$B$1,1),0),Holidays),-NETWORKDAYS(EOMONTH(DATE('Reporting Month'!$B$2,'Reporting Month'!$B$1,1),0),Table2[[#This Row],[Referral Date]],Holidays)))</f>
        <v/>
      </c>
      <c r="AF2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1" s="4" t="str">
        <f>IF(OR(Table2[[#This Row],[Referral Date]]="",Table2[[#This Row],[FTC Screening Date]]=""),"",IFERROR(DATEDIF(Table2[[#This Row],[Referral Date]],Table2[[#This Row],[FTC Screening Date]],"d"),IFERROR(IF(DATEDIF(Table2[[#This Row],[FTC Screening Date]],Table2[[#This Row],[Referral Date]],"d")&gt;0,0,""),"")))</f>
        <v/>
      </c>
      <c r="AH21" s="4" t="str">
        <f>IFERROR(VLOOKUP(Table2[[#This Row],[Agency Name]],'Dropdown Values'!A:B,2,FALSE),"")</f>
        <v/>
      </c>
      <c r="AI21" s="2" t="str">
        <f>IF(OR(Table2[[#This Row],[Current Investigation Start Date]]="",Table2[[#This Row],[Referral Date]]=""),"",IFERROR(NETWORKDAYS(I21,J21,Holidays),""))</f>
        <v/>
      </c>
      <c r="AJ21" s="2" t="str">
        <f>IF(OR(Table2[[#This Row],[Initial Engagement Attempt Date]]="",Table2[[#This Row],[FTC Screening Date]]=""),"",IFERROR(NETWORKDAYS(Table2[[#This Row],[Initial Engagement Attempt Date]],Table2[[#This Row],[FTC Screening Date]],Holidays),""))</f>
        <v/>
      </c>
      <c r="AK2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1" s="4">
        <f>COUNTIFS(Table2[Agency Name],Table2[[#This Row],[Agency Name]],Table2[Client ID],Table2[[#This Row],[Client ID]])</f>
        <v>0</v>
      </c>
    </row>
    <row r="22" spans="12:38">
      <c r="L22" s="13"/>
      <c r="M22" s="13"/>
      <c r="N22" s="13"/>
      <c r="P22" s="13"/>
      <c r="W22" s="13"/>
      <c r="X22" s="13"/>
      <c r="AA2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2" s="4" t="str" cm="1">
        <f t="array" aca="1" ref="AC2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2" s="4">
        <f ca="1">LEN(Table2[[#This Row],[Data Checks]])</f>
        <v>0</v>
      </c>
      <c r="AE22" s="4" t="str">
        <f>IF(LEN(TRIM(Table2[[#This Row],[Referral Date]]))=0,"",IFERROR(NETWORKDAYS(Table2[[#This Row],[Referral Date]],EOMONTH(DATE('Reporting Month'!$B$2,'Reporting Month'!$B$1,1),0),Holidays),-NETWORKDAYS(EOMONTH(DATE('Reporting Month'!$B$2,'Reporting Month'!$B$1,1),0),Table2[[#This Row],[Referral Date]],Holidays)))</f>
        <v/>
      </c>
      <c r="AF2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2" s="4" t="str">
        <f>IF(OR(Table2[[#This Row],[Referral Date]]="",Table2[[#This Row],[FTC Screening Date]]=""),"",IFERROR(DATEDIF(Table2[[#This Row],[Referral Date]],Table2[[#This Row],[FTC Screening Date]],"d"),IFERROR(IF(DATEDIF(Table2[[#This Row],[FTC Screening Date]],Table2[[#This Row],[Referral Date]],"d")&gt;0,0,""),"")))</f>
        <v/>
      </c>
      <c r="AH22" s="4" t="str">
        <f>IFERROR(VLOOKUP(Table2[[#This Row],[Agency Name]],'Dropdown Values'!A:B,2,FALSE),"")</f>
        <v/>
      </c>
      <c r="AI22" s="2" t="str">
        <f>IF(OR(Table2[[#This Row],[Current Investigation Start Date]]="",Table2[[#This Row],[Referral Date]]=""),"",IFERROR(NETWORKDAYS(I22,J22,Holidays),""))</f>
        <v/>
      </c>
      <c r="AJ22" s="2" t="str">
        <f>IF(OR(Table2[[#This Row],[Initial Engagement Attempt Date]]="",Table2[[#This Row],[FTC Screening Date]]=""),"",IFERROR(NETWORKDAYS(Table2[[#This Row],[Initial Engagement Attempt Date]],Table2[[#This Row],[FTC Screening Date]],Holidays),""))</f>
        <v/>
      </c>
      <c r="AK2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2" s="4">
        <f>COUNTIFS(Table2[Agency Name],Table2[[#This Row],[Agency Name]],Table2[Client ID],Table2[[#This Row],[Client ID]])</f>
        <v>0</v>
      </c>
    </row>
    <row r="23" spans="12:38">
      <c r="L23" s="13"/>
      <c r="M23" s="13"/>
      <c r="N23" s="13"/>
      <c r="P23" s="13"/>
      <c r="W23" s="13"/>
      <c r="X23" s="13"/>
      <c r="AA2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3" s="4" t="str" cm="1">
        <f t="array" aca="1" ref="AC2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3" s="4">
        <f ca="1">LEN(Table2[[#This Row],[Data Checks]])</f>
        <v>0</v>
      </c>
      <c r="AE23" s="4" t="str">
        <f>IF(LEN(TRIM(Table2[[#This Row],[Referral Date]]))=0,"",IFERROR(NETWORKDAYS(Table2[[#This Row],[Referral Date]],EOMONTH(DATE('Reporting Month'!$B$2,'Reporting Month'!$B$1,1),0),Holidays),-NETWORKDAYS(EOMONTH(DATE('Reporting Month'!$B$2,'Reporting Month'!$B$1,1),0),Table2[[#This Row],[Referral Date]],Holidays)))</f>
        <v/>
      </c>
      <c r="AF2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3" s="4" t="str">
        <f>IF(OR(Table2[[#This Row],[Referral Date]]="",Table2[[#This Row],[FTC Screening Date]]=""),"",IFERROR(DATEDIF(Table2[[#This Row],[Referral Date]],Table2[[#This Row],[FTC Screening Date]],"d"),IFERROR(IF(DATEDIF(Table2[[#This Row],[FTC Screening Date]],Table2[[#This Row],[Referral Date]],"d")&gt;0,0,""),"")))</f>
        <v/>
      </c>
      <c r="AH23" s="4" t="str">
        <f>IFERROR(VLOOKUP(Table2[[#This Row],[Agency Name]],'Dropdown Values'!A:B,2,FALSE),"")</f>
        <v/>
      </c>
      <c r="AI23" s="2" t="str">
        <f>IF(OR(Table2[[#This Row],[Current Investigation Start Date]]="",Table2[[#This Row],[Referral Date]]=""),"",IFERROR(NETWORKDAYS(I23,J23,Holidays),""))</f>
        <v/>
      </c>
      <c r="AJ23" s="2" t="str">
        <f>IF(OR(Table2[[#This Row],[Initial Engagement Attempt Date]]="",Table2[[#This Row],[FTC Screening Date]]=""),"",IFERROR(NETWORKDAYS(Table2[[#This Row],[Initial Engagement Attempt Date]],Table2[[#This Row],[FTC Screening Date]],Holidays),""))</f>
        <v/>
      </c>
      <c r="AK2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3" s="4">
        <f>COUNTIFS(Table2[Agency Name],Table2[[#This Row],[Agency Name]],Table2[Client ID],Table2[[#This Row],[Client ID]])</f>
        <v>0</v>
      </c>
    </row>
    <row r="24" spans="12:38">
      <c r="L24" s="13"/>
      <c r="M24" s="13"/>
      <c r="N24" s="13"/>
      <c r="P24" s="13"/>
      <c r="W24" s="13"/>
      <c r="X24" s="13"/>
      <c r="AA2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4" s="4" t="str" cm="1">
        <f t="array" aca="1" ref="AC2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4" s="4">
        <f ca="1">LEN(Table2[[#This Row],[Data Checks]])</f>
        <v>0</v>
      </c>
      <c r="AE24" s="4" t="str">
        <f>IF(LEN(TRIM(Table2[[#This Row],[Referral Date]]))=0,"",IFERROR(NETWORKDAYS(Table2[[#This Row],[Referral Date]],EOMONTH(DATE('Reporting Month'!$B$2,'Reporting Month'!$B$1,1),0),Holidays),-NETWORKDAYS(EOMONTH(DATE('Reporting Month'!$B$2,'Reporting Month'!$B$1,1),0),Table2[[#This Row],[Referral Date]],Holidays)))</f>
        <v/>
      </c>
      <c r="AF2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4" s="4" t="str">
        <f>IF(OR(Table2[[#This Row],[Referral Date]]="",Table2[[#This Row],[FTC Screening Date]]=""),"",IFERROR(DATEDIF(Table2[[#This Row],[Referral Date]],Table2[[#This Row],[FTC Screening Date]],"d"),IFERROR(IF(DATEDIF(Table2[[#This Row],[FTC Screening Date]],Table2[[#This Row],[Referral Date]],"d")&gt;0,0,""),"")))</f>
        <v/>
      </c>
      <c r="AH24" s="4" t="str">
        <f>IFERROR(VLOOKUP(Table2[[#This Row],[Agency Name]],'Dropdown Values'!A:B,2,FALSE),"")</f>
        <v/>
      </c>
      <c r="AI24" s="2" t="str">
        <f>IF(OR(Table2[[#This Row],[Current Investigation Start Date]]="",Table2[[#This Row],[Referral Date]]=""),"",IFERROR(NETWORKDAYS(I24,J24,Holidays),""))</f>
        <v/>
      </c>
      <c r="AJ24" s="2" t="str">
        <f>IF(OR(Table2[[#This Row],[Initial Engagement Attempt Date]]="",Table2[[#This Row],[FTC Screening Date]]=""),"",IFERROR(NETWORKDAYS(Table2[[#This Row],[Initial Engagement Attempt Date]],Table2[[#This Row],[FTC Screening Date]],Holidays),""))</f>
        <v/>
      </c>
      <c r="AK2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4" s="4">
        <f>COUNTIFS(Table2[Agency Name],Table2[[#This Row],[Agency Name]],Table2[Client ID],Table2[[#This Row],[Client ID]])</f>
        <v>0</v>
      </c>
    </row>
    <row r="25" spans="12:38">
      <c r="L25" s="13"/>
      <c r="M25" s="13"/>
      <c r="N25" s="13"/>
      <c r="P25" s="13"/>
      <c r="W25" s="13"/>
      <c r="X25" s="13"/>
      <c r="AA2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5" s="4" t="str" cm="1">
        <f t="array" aca="1" ref="AC2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5" s="4">
        <f ca="1">LEN(Table2[[#This Row],[Data Checks]])</f>
        <v>0</v>
      </c>
      <c r="AE25" s="4" t="str">
        <f>IF(LEN(TRIM(Table2[[#This Row],[Referral Date]]))=0,"",IFERROR(NETWORKDAYS(Table2[[#This Row],[Referral Date]],EOMONTH(DATE('Reporting Month'!$B$2,'Reporting Month'!$B$1,1),0),Holidays),-NETWORKDAYS(EOMONTH(DATE('Reporting Month'!$B$2,'Reporting Month'!$B$1,1),0),Table2[[#This Row],[Referral Date]],Holidays)))</f>
        <v/>
      </c>
      <c r="AF2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5" s="4" t="str">
        <f>IF(OR(Table2[[#This Row],[Referral Date]]="",Table2[[#This Row],[FTC Screening Date]]=""),"",IFERROR(DATEDIF(Table2[[#This Row],[Referral Date]],Table2[[#This Row],[FTC Screening Date]],"d"),IFERROR(IF(DATEDIF(Table2[[#This Row],[FTC Screening Date]],Table2[[#This Row],[Referral Date]],"d")&gt;0,0,""),"")))</f>
        <v/>
      </c>
      <c r="AH25" s="4" t="str">
        <f>IFERROR(VLOOKUP(Table2[[#This Row],[Agency Name]],'Dropdown Values'!A:B,2,FALSE),"")</f>
        <v/>
      </c>
      <c r="AI25" s="2" t="str">
        <f>IF(OR(Table2[[#This Row],[Current Investigation Start Date]]="",Table2[[#This Row],[Referral Date]]=""),"",IFERROR(NETWORKDAYS(I25,J25,Holidays),""))</f>
        <v/>
      </c>
      <c r="AJ25" s="2" t="str">
        <f>IF(OR(Table2[[#This Row],[Initial Engagement Attempt Date]]="",Table2[[#This Row],[FTC Screening Date]]=""),"",IFERROR(NETWORKDAYS(Table2[[#This Row],[Initial Engagement Attempt Date]],Table2[[#This Row],[FTC Screening Date]],Holidays),""))</f>
        <v/>
      </c>
      <c r="AK2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5" s="4">
        <f>COUNTIFS(Table2[Agency Name],Table2[[#This Row],[Agency Name]],Table2[Client ID],Table2[[#This Row],[Client ID]])</f>
        <v>0</v>
      </c>
    </row>
    <row r="26" spans="12:38">
      <c r="L26" s="13"/>
      <c r="M26" s="13"/>
      <c r="N26" s="13"/>
      <c r="P26" s="13"/>
      <c r="W26" s="13"/>
      <c r="X26" s="13"/>
      <c r="AA2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6" s="4" t="str" cm="1">
        <f t="array" aca="1" ref="AC2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6" s="4">
        <f ca="1">LEN(Table2[[#This Row],[Data Checks]])</f>
        <v>0</v>
      </c>
      <c r="AE26" s="4" t="str">
        <f>IF(LEN(TRIM(Table2[[#This Row],[Referral Date]]))=0,"",IFERROR(NETWORKDAYS(Table2[[#This Row],[Referral Date]],EOMONTH(DATE('Reporting Month'!$B$2,'Reporting Month'!$B$1,1),0),Holidays),-NETWORKDAYS(EOMONTH(DATE('Reporting Month'!$B$2,'Reporting Month'!$B$1,1),0),Table2[[#This Row],[Referral Date]],Holidays)))</f>
        <v/>
      </c>
      <c r="AF2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6" s="4" t="str">
        <f>IF(OR(Table2[[#This Row],[Referral Date]]="",Table2[[#This Row],[FTC Screening Date]]=""),"",IFERROR(DATEDIF(Table2[[#This Row],[Referral Date]],Table2[[#This Row],[FTC Screening Date]],"d"),IFERROR(IF(DATEDIF(Table2[[#This Row],[FTC Screening Date]],Table2[[#This Row],[Referral Date]],"d")&gt;0,0,""),"")))</f>
        <v/>
      </c>
      <c r="AH26" s="4" t="str">
        <f>IFERROR(VLOOKUP(Table2[[#This Row],[Agency Name]],'Dropdown Values'!A:B,2,FALSE),"")</f>
        <v/>
      </c>
      <c r="AI26" s="2" t="str">
        <f>IF(OR(Table2[[#This Row],[Current Investigation Start Date]]="",Table2[[#This Row],[Referral Date]]=""),"",IFERROR(NETWORKDAYS(I26,J26,Holidays),""))</f>
        <v/>
      </c>
      <c r="AJ26" s="2" t="str">
        <f>IF(OR(Table2[[#This Row],[Initial Engagement Attempt Date]]="",Table2[[#This Row],[FTC Screening Date]]=""),"",IFERROR(NETWORKDAYS(Table2[[#This Row],[Initial Engagement Attempt Date]],Table2[[#This Row],[FTC Screening Date]],Holidays),""))</f>
        <v/>
      </c>
      <c r="AK2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6" s="4">
        <f>COUNTIFS(Table2[Agency Name],Table2[[#This Row],[Agency Name]],Table2[Client ID],Table2[[#This Row],[Client ID]])</f>
        <v>0</v>
      </c>
    </row>
    <row r="27" spans="12:38">
      <c r="L27" s="13"/>
      <c r="M27" s="13"/>
      <c r="N27" s="13"/>
      <c r="P27" s="13"/>
      <c r="W27" s="13"/>
      <c r="X27" s="13"/>
      <c r="AA2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7" s="4" t="str" cm="1">
        <f t="array" aca="1" ref="AC2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7" s="4">
        <f ca="1">LEN(Table2[[#This Row],[Data Checks]])</f>
        <v>0</v>
      </c>
      <c r="AE27" s="4" t="str">
        <f>IF(LEN(TRIM(Table2[[#This Row],[Referral Date]]))=0,"",IFERROR(NETWORKDAYS(Table2[[#This Row],[Referral Date]],EOMONTH(DATE('Reporting Month'!$B$2,'Reporting Month'!$B$1,1),0),Holidays),-NETWORKDAYS(EOMONTH(DATE('Reporting Month'!$B$2,'Reporting Month'!$B$1,1),0),Table2[[#This Row],[Referral Date]],Holidays)))</f>
        <v/>
      </c>
      <c r="AF2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7" s="4" t="str">
        <f>IF(OR(Table2[[#This Row],[Referral Date]]="",Table2[[#This Row],[FTC Screening Date]]=""),"",IFERROR(DATEDIF(Table2[[#This Row],[Referral Date]],Table2[[#This Row],[FTC Screening Date]],"d"),IFERROR(IF(DATEDIF(Table2[[#This Row],[FTC Screening Date]],Table2[[#This Row],[Referral Date]],"d")&gt;0,0,""),"")))</f>
        <v/>
      </c>
      <c r="AH27" s="4" t="str">
        <f>IFERROR(VLOOKUP(Table2[[#This Row],[Agency Name]],'Dropdown Values'!A:B,2,FALSE),"")</f>
        <v/>
      </c>
      <c r="AI27" s="2" t="str">
        <f>IF(OR(Table2[[#This Row],[Current Investigation Start Date]]="",Table2[[#This Row],[Referral Date]]=""),"",IFERROR(NETWORKDAYS(I27,J27,Holidays),""))</f>
        <v/>
      </c>
      <c r="AJ27" s="2" t="str">
        <f>IF(OR(Table2[[#This Row],[Initial Engagement Attempt Date]]="",Table2[[#This Row],[FTC Screening Date]]=""),"",IFERROR(NETWORKDAYS(Table2[[#This Row],[Initial Engagement Attempt Date]],Table2[[#This Row],[FTC Screening Date]],Holidays),""))</f>
        <v/>
      </c>
      <c r="AK2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7" s="4">
        <f>COUNTIFS(Table2[Agency Name],Table2[[#This Row],[Agency Name]],Table2[Client ID],Table2[[#This Row],[Client ID]])</f>
        <v>0</v>
      </c>
    </row>
    <row r="28" spans="12:38">
      <c r="L28" s="13"/>
      <c r="M28" s="13"/>
      <c r="N28" s="13"/>
      <c r="P28" s="13"/>
      <c r="W28" s="13"/>
      <c r="X28" s="13"/>
      <c r="AA2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8" s="4" t="str" cm="1">
        <f t="array" aca="1" ref="AC2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8" s="4">
        <f ca="1">LEN(Table2[[#This Row],[Data Checks]])</f>
        <v>0</v>
      </c>
      <c r="AE28" s="4" t="str">
        <f>IF(LEN(TRIM(Table2[[#This Row],[Referral Date]]))=0,"",IFERROR(NETWORKDAYS(Table2[[#This Row],[Referral Date]],EOMONTH(DATE('Reporting Month'!$B$2,'Reporting Month'!$B$1,1),0),Holidays),-NETWORKDAYS(EOMONTH(DATE('Reporting Month'!$B$2,'Reporting Month'!$B$1,1),0),Table2[[#This Row],[Referral Date]],Holidays)))</f>
        <v/>
      </c>
      <c r="AF2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8" s="4" t="str">
        <f>IF(OR(Table2[[#This Row],[Referral Date]]="",Table2[[#This Row],[FTC Screening Date]]=""),"",IFERROR(DATEDIF(Table2[[#This Row],[Referral Date]],Table2[[#This Row],[FTC Screening Date]],"d"),IFERROR(IF(DATEDIF(Table2[[#This Row],[FTC Screening Date]],Table2[[#This Row],[Referral Date]],"d")&gt;0,0,""),"")))</f>
        <v/>
      </c>
      <c r="AH28" s="4" t="str">
        <f>IFERROR(VLOOKUP(Table2[[#This Row],[Agency Name]],'Dropdown Values'!A:B,2,FALSE),"")</f>
        <v/>
      </c>
      <c r="AI28" s="2" t="str">
        <f>IF(OR(Table2[[#This Row],[Current Investigation Start Date]]="",Table2[[#This Row],[Referral Date]]=""),"",IFERROR(NETWORKDAYS(I28,J28,Holidays),""))</f>
        <v/>
      </c>
      <c r="AJ28" s="2" t="str">
        <f>IF(OR(Table2[[#This Row],[Initial Engagement Attempt Date]]="",Table2[[#This Row],[FTC Screening Date]]=""),"",IFERROR(NETWORKDAYS(Table2[[#This Row],[Initial Engagement Attempt Date]],Table2[[#This Row],[FTC Screening Date]],Holidays),""))</f>
        <v/>
      </c>
      <c r="AK2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8" s="4">
        <f>COUNTIFS(Table2[Agency Name],Table2[[#This Row],[Agency Name]],Table2[Client ID],Table2[[#This Row],[Client ID]])</f>
        <v>0</v>
      </c>
    </row>
    <row r="29" spans="12:38">
      <c r="L29" s="13"/>
      <c r="M29" s="13"/>
      <c r="N29" s="13"/>
      <c r="P29" s="13"/>
      <c r="W29" s="13"/>
      <c r="X29" s="13"/>
      <c r="AA2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9" s="4" t="str" cm="1">
        <f t="array" aca="1" ref="AC2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9" s="4">
        <f ca="1">LEN(Table2[[#This Row],[Data Checks]])</f>
        <v>0</v>
      </c>
      <c r="AE29" s="4" t="str">
        <f>IF(LEN(TRIM(Table2[[#This Row],[Referral Date]]))=0,"",IFERROR(NETWORKDAYS(Table2[[#This Row],[Referral Date]],EOMONTH(DATE('Reporting Month'!$B$2,'Reporting Month'!$B$1,1),0),Holidays),-NETWORKDAYS(EOMONTH(DATE('Reporting Month'!$B$2,'Reporting Month'!$B$1,1),0),Table2[[#This Row],[Referral Date]],Holidays)))</f>
        <v/>
      </c>
      <c r="AF2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9" s="4" t="str">
        <f>IF(OR(Table2[[#This Row],[Referral Date]]="",Table2[[#This Row],[FTC Screening Date]]=""),"",IFERROR(DATEDIF(Table2[[#This Row],[Referral Date]],Table2[[#This Row],[FTC Screening Date]],"d"),IFERROR(IF(DATEDIF(Table2[[#This Row],[FTC Screening Date]],Table2[[#This Row],[Referral Date]],"d")&gt;0,0,""),"")))</f>
        <v/>
      </c>
      <c r="AH29" s="4" t="str">
        <f>IFERROR(VLOOKUP(Table2[[#This Row],[Agency Name]],'Dropdown Values'!A:B,2,FALSE),"")</f>
        <v/>
      </c>
      <c r="AI29" s="2" t="str">
        <f>IF(OR(Table2[[#This Row],[Current Investigation Start Date]]="",Table2[[#This Row],[Referral Date]]=""),"",IFERROR(NETWORKDAYS(I29,J29,Holidays),""))</f>
        <v/>
      </c>
      <c r="AJ29" s="2" t="str">
        <f>IF(OR(Table2[[#This Row],[Initial Engagement Attempt Date]]="",Table2[[#This Row],[FTC Screening Date]]=""),"",IFERROR(NETWORKDAYS(Table2[[#This Row],[Initial Engagement Attempt Date]],Table2[[#This Row],[FTC Screening Date]],Holidays),""))</f>
        <v/>
      </c>
      <c r="AK2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9" s="4">
        <f>COUNTIFS(Table2[Agency Name],Table2[[#This Row],[Agency Name]],Table2[Client ID],Table2[[#This Row],[Client ID]])</f>
        <v>0</v>
      </c>
    </row>
    <row r="30" spans="12:38">
      <c r="L30" s="13"/>
      <c r="M30" s="13"/>
      <c r="N30" s="13"/>
      <c r="P30" s="13"/>
      <c r="W30" s="13"/>
      <c r="X30" s="13"/>
      <c r="AA3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0" s="4" t="str" cm="1">
        <f t="array" aca="1" ref="AC3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0" s="4">
        <f ca="1">LEN(Table2[[#This Row],[Data Checks]])</f>
        <v>0</v>
      </c>
      <c r="AE30" s="4" t="str">
        <f>IF(LEN(TRIM(Table2[[#This Row],[Referral Date]]))=0,"",IFERROR(NETWORKDAYS(Table2[[#This Row],[Referral Date]],EOMONTH(DATE('Reporting Month'!$B$2,'Reporting Month'!$B$1,1),0),Holidays),-NETWORKDAYS(EOMONTH(DATE('Reporting Month'!$B$2,'Reporting Month'!$B$1,1),0),Table2[[#This Row],[Referral Date]],Holidays)))</f>
        <v/>
      </c>
      <c r="AF3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0" s="4" t="str">
        <f>IF(OR(Table2[[#This Row],[Referral Date]]="",Table2[[#This Row],[FTC Screening Date]]=""),"",IFERROR(DATEDIF(Table2[[#This Row],[Referral Date]],Table2[[#This Row],[FTC Screening Date]],"d"),IFERROR(IF(DATEDIF(Table2[[#This Row],[FTC Screening Date]],Table2[[#This Row],[Referral Date]],"d")&gt;0,0,""),"")))</f>
        <v/>
      </c>
      <c r="AH30" s="4" t="str">
        <f>IFERROR(VLOOKUP(Table2[[#This Row],[Agency Name]],'Dropdown Values'!A:B,2,FALSE),"")</f>
        <v/>
      </c>
      <c r="AI30" s="2" t="str">
        <f>IF(OR(Table2[[#This Row],[Current Investigation Start Date]]="",Table2[[#This Row],[Referral Date]]=""),"",IFERROR(NETWORKDAYS(I30,J30,Holidays),""))</f>
        <v/>
      </c>
      <c r="AJ30" s="2" t="str">
        <f>IF(OR(Table2[[#This Row],[Initial Engagement Attempt Date]]="",Table2[[#This Row],[FTC Screening Date]]=""),"",IFERROR(NETWORKDAYS(Table2[[#This Row],[Initial Engagement Attempt Date]],Table2[[#This Row],[FTC Screening Date]],Holidays),""))</f>
        <v/>
      </c>
      <c r="AK3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0" s="4">
        <f>COUNTIFS(Table2[Agency Name],Table2[[#This Row],[Agency Name]],Table2[Client ID],Table2[[#This Row],[Client ID]])</f>
        <v>0</v>
      </c>
    </row>
    <row r="31" spans="12:38">
      <c r="L31" s="13"/>
      <c r="M31" s="13"/>
      <c r="N31" s="13"/>
      <c r="P31" s="13"/>
      <c r="W31" s="13"/>
      <c r="X31" s="13"/>
      <c r="AA3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1" s="4" t="str" cm="1">
        <f t="array" aca="1" ref="AC3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1" s="4">
        <f ca="1">LEN(Table2[[#This Row],[Data Checks]])</f>
        <v>0</v>
      </c>
      <c r="AE31" s="4" t="str">
        <f>IF(LEN(TRIM(Table2[[#This Row],[Referral Date]]))=0,"",IFERROR(NETWORKDAYS(Table2[[#This Row],[Referral Date]],EOMONTH(DATE('Reporting Month'!$B$2,'Reporting Month'!$B$1,1),0),Holidays),-NETWORKDAYS(EOMONTH(DATE('Reporting Month'!$B$2,'Reporting Month'!$B$1,1),0),Table2[[#This Row],[Referral Date]],Holidays)))</f>
        <v/>
      </c>
      <c r="AF3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1" s="4" t="str">
        <f>IF(OR(Table2[[#This Row],[Referral Date]]="",Table2[[#This Row],[FTC Screening Date]]=""),"",IFERROR(DATEDIF(Table2[[#This Row],[Referral Date]],Table2[[#This Row],[FTC Screening Date]],"d"),IFERROR(IF(DATEDIF(Table2[[#This Row],[FTC Screening Date]],Table2[[#This Row],[Referral Date]],"d")&gt;0,0,""),"")))</f>
        <v/>
      </c>
      <c r="AH31" s="4" t="str">
        <f>IFERROR(VLOOKUP(Table2[[#This Row],[Agency Name]],'Dropdown Values'!A:B,2,FALSE),"")</f>
        <v/>
      </c>
      <c r="AI31" s="2" t="str">
        <f>IF(OR(Table2[[#This Row],[Current Investigation Start Date]]="",Table2[[#This Row],[Referral Date]]=""),"",IFERROR(NETWORKDAYS(I31,J31,Holidays),""))</f>
        <v/>
      </c>
      <c r="AJ31" s="2" t="str">
        <f>IF(OR(Table2[[#This Row],[Initial Engagement Attempt Date]]="",Table2[[#This Row],[FTC Screening Date]]=""),"",IFERROR(NETWORKDAYS(Table2[[#This Row],[Initial Engagement Attempt Date]],Table2[[#This Row],[FTC Screening Date]],Holidays),""))</f>
        <v/>
      </c>
      <c r="AK3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1" s="4">
        <f>COUNTIFS(Table2[Agency Name],Table2[[#This Row],[Agency Name]],Table2[Client ID],Table2[[#This Row],[Client ID]])</f>
        <v>0</v>
      </c>
    </row>
    <row r="32" spans="12:38">
      <c r="L32" s="13"/>
      <c r="M32" s="13"/>
      <c r="N32" s="13"/>
      <c r="P32" s="13"/>
      <c r="W32" s="13"/>
      <c r="X32" s="13"/>
      <c r="AA3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2" s="4" t="str" cm="1">
        <f t="array" aca="1" ref="AC3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2" s="4">
        <f ca="1">LEN(Table2[[#This Row],[Data Checks]])</f>
        <v>0</v>
      </c>
      <c r="AE32" s="4" t="str">
        <f>IF(LEN(TRIM(Table2[[#This Row],[Referral Date]]))=0,"",IFERROR(NETWORKDAYS(Table2[[#This Row],[Referral Date]],EOMONTH(DATE('Reporting Month'!$B$2,'Reporting Month'!$B$1,1),0),Holidays),-NETWORKDAYS(EOMONTH(DATE('Reporting Month'!$B$2,'Reporting Month'!$B$1,1),0),Table2[[#This Row],[Referral Date]],Holidays)))</f>
        <v/>
      </c>
      <c r="AF3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2" s="4" t="str">
        <f>IF(OR(Table2[[#This Row],[Referral Date]]="",Table2[[#This Row],[FTC Screening Date]]=""),"",IFERROR(DATEDIF(Table2[[#This Row],[Referral Date]],Table2[[#This Row],[FTC Screening Date]],"d"),IFERROR(IF(DATEDIF(Table2[[#This Row],[FTC Screening Date]],Table2[[#This Row],[Referral Date]],"d")&gt;0,0,""),"")))</f>
        <v/>
      </c>
      <c r="AH32" s="4" t="str">
        <f>IFERROR(VLOOKUP(Table2[[#This Row],[Agency Name]],'Dropdown Values'!A:B,2,FALSE),"")</f>
        <v/>
      </c>
      <c r="AI32" s="2" t="str">
        <f>IF(OR(Table2[[#This Row],[Current Investigation Start Date]]="",Table2[[#This Row],[Referral Date]]=""),"",IFERROR(NETWORKDAYS(I32,J32,Holidays),""))</f>
        <v/>
      </c>
      <c r="AJ32" s="2" t="str">
        <f>IF(OR(Table2[[#This Row],[Initial Engagement Attempt Date]]="",Table2[[#This Row],[FTC Screening Date]]=""),"",IFERROR(NETWORKDAYS(Table2[[#This Row],[Initial Engagement Attempt Date]],Table2[[#This Row],[FTC Screening Date]],Holidays),""))</f>
        <v/>
      </c>
      <c r="AK3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2" s="4">
        <f>COUNTIFS(Table2[Agency Name],Table2[[#This Row],[Agency Name]],Table2[Client ID],Table2[[#This Row],[Client ID]])</f>
        <v>0</v>
      </c>
    </row>
    <row r="33" spans="12:38">
      <c r="L33" s="13"/>
      <c r="M33" s="13"/>
      <c r="N33" s="13"/>
      <c r="P33" s="13"/>
      <c r="W33" s="13"/>
      <c r="X33" s="13"/>
      <c r="AA3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3" s="4" t="str" cm="1">
        <f t="array" aca="1" ref="AC3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3" s="4">
        <f ca="1">LEN(Table2[[#This Row],[Data Checks]])</f>
        <v>0</v>
      </c>
      <c r="AE33" s="4" t="str">
        <f>IF(LEN(TRIM(Table2[[#This Row],[Referral Date]]))=0,"",IFERROR(NETWORKDAYS(Table2[[#This Row],[Referral Date]],EOMONTH(DATE('Reporting Month'!$B$2,'Reporting Month'!$B$1,1),0),Holidays),-NETWORKDAYS(EOMONTH(DATE('Reporting Month'!$B$2,'Reporting Month'!$B$1,1),0),Table2[[#This Row],[Referral Date]],Holidays)))</f>
        <v/>
      </c>
      <c r="AF3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3" s="4" t="str">
        <f>IF(OR(Table2[[#This Row],[Referral Date]]="",Table2[[#This Row],[FTC Screening Date]]=""),"",IFERROR(DATEDIF(Table2[[#This Row],[Referral Date]],Table2[[#This Row],[FTC Screening Date]],"d"),IFERROR(IF(DATEDIF(Table2[[#This Row],[FTC Screening Date]],Table2[[#This Row],[Referral Date]],"d")&gt;0,0,""),"")))</f>
        <v/>
      </c>
      <c r="AH33" s="4" t="str">
        <f>IFERROR(VLOOKUP(Table2[[#This Row],[Agency Name]],'Dropdown Values'!A:B,2,FALSE),"")</f>
        <v/>
      </c>
      <c r="AI33" s="2" t="str">
        <f>IF(OR(Table2[[#This Row],[Current Investigation Start Date]]="",Table2[[#This Row],[Referral Date]]=""),"",IFERROR(NETWORKDAYS(I33,J33,Holidays),""))</f>
        <v/>
      </c>
      <c r="AJ33" s="2" t="str">
        <f>IF(OR(Table2[[#This Row],[Initial Engagement Attempt Date]]="",Table2[[#This Row],[FTC Screening Date]]=""),"",IFERROR(NETWORKDAYS(Table2[[#This Row],[Initial Engagement Attempt Date]],Table2[[#This Row],[FTC Screening Date]],Holidays),""))</f>
        <v/>
      </c>
      <c r="AK3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3" s="4">
        <f>COUNTIFS(Table2[Agency Name],Table2[[#This Row],[Agency Name]],Table2[Client ID],Table2[[#This Row],[Client ID]])</f>
        <v>0</v>
      </c>
    </row>
    <row r="34" spans="12:38">
      <c r="L34" s="13"/>
      <c r="M34" s="13"/>
      <c r="N34" s="13"/>
      <c r="P34" s="13"/>
      <c r="W34" s="13"/>
      <c r="X34" s="13"/>
      <c r="AA3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4" s="4" t="str" cm="1">
        <f t="array" aca="1" ref="AC3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4" s="4">
        <f ca="1">LEN(Table2[[#This Row],[Data Checks]])</f>
        <v>0</v>
      </c>
      <c r="AE34" s="4" t="str">
        <f>IF(LEN(TRIM(Table2[[#This Row],[Referral Date]]))=0,"",IFERROR(NETWORKDAYS(Table2[[#This Row],[Referral Date]],EOMONTH(DATE('Reporting Month'!$B$2,'Reporting Month'!$B$1,1),0),Holidays),-NETWORKDAYS(EOMONTH(DATE('Reporting Month'!$B$2,'Reporting Month'!$B$1,1),0),Table2[[#This Row],[Referral Date]],Holidays)))</f>
        <v/>
      </c>
      <c r="AF3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4" s="4" t="str">
        <f>IF(OR(Table2[[#This Row],[Referral Date]]="",Table2[[#This Row],[FTC Screening Date]]=""),"",IFERROR(DATEDIF(Table2[[#This Row],[Referral Date]],Table2[[#This Row],[FTC Screening Date]],"d"),IFERROR(IF(DATEDIF(Table2[[#This Row],[FTC Screening Date]],Table2[[#This Row],[Referral Date]],"d")&gt;0,0,""),"")))</f>
        <v/>
      </c>
      <c r="AH34" s="4" t="str">
        <f>IFERROR(VLOOKUP(Table2[[#This Row],[Agency Name]],'Dropdown Values'!A:B,2,FALSE),"")</f>
        <v/>
      </c>
      <c r="AI34" s="2" t="str">
        <f>IF(OR(Table2[[#This Row],[Current Investigation Start Date]]="",Table2[[#This Row],[Referral Date]]=""),"",IFERROR(NETWORKDAYS(I34,J34,Holidays),""))</f>
        <v/>
      </c>
      <c r="AJ34" s="2" t="str">
        <f>IF(OR(Table2[[#This Row],[Initial Engagement Attempt Date]]="",Table2[[#This Row],[FTC Screening Date]]=""),"",IFERROR(NETWORKDAYS(Table2[[#This Row],[Initial Engagement Attempt Date]],Table2[[#This Row],[FTC Screening Date]],Holidays),""))</f>
        <v/>
      </c>
      <c r="AK3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4" s="4">
        <f>COUNTIFS(Table2[Agency Name],Table2[[#This Row],[Agency Name]],Table2[Client ID],Table2[[#This Row],[Client ID]])</f>
        <v>0</v>
      </c>
    </row>
    <row r="35" spans="12:38">
      <c r="L35" s="13"/>
      <c r="M35" s="13"/>
      <c r="N35" s="13"/>
      <c r="P35" s="13"/>
      <c r="W35" s="13"/>
      <c r="X35" s="13"/>
      <c r="AA3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5" s="4" t="str" cm="1">
        <f t="array" aca="1" ref="AC3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5" s="4">
        <f ca="1">LEN(Table2[[#This Row],[Data Checks]])</f>
        <v>0</v>
      </c>
      <c r="AE35" s="4" t="str">
        <f>IF(LEN(TRIM(Table2[[#This Row],[Referral Date]]))=0,"",IFERROR(NETWORKDAYS(Table2[[#This Row],[Referral Date]],EOMONTH(DATE('Reporting Month'!$B$2,'Reporting Month'!$B$1,1),0),Holidays),-NETWORKDAYS(EOMONTH(DATE('Reporting Month'!$B$2,'Reporting Month'!$B$1,1),0),Table2[[#This Row],[Referral Date]],Holidays)))</f>
        <v/>
      </c>
      <c r="AF3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5" s="4" t="str">
        <f>IF(OR(Table2[[#This Row],[Referral Date]]="",Table2[[#This Row],[FTC Screening Date]]=""),"",IFERROR(DATEDIF(Table2[[#This Row],[Referral Date]],Table2[[#This Row],[FTC Screening Date]],"d"),IFERROR(IF(DATEDIF(Table2[[#This Row],[FTC Screening Date]],Table2[[#This Row],[Referral Date]],"d")&gt;0,0,""),"")))</f>
        <v/>
      </c>
      <c r="AH35" s="4" t="str">
        <f>IFERROR(VLOOKUP(Table2[[#This Row],[Agency Name]],'Dropdown Values'!A:B,2,FALSE),"")</f>
        <v/>
      </c>
      <c r="AI35" s="2" t="str">
        <f>IF(OR(Table2[[#This Row],[Current Investigation Start Date]]="",Table2[[#This Row],[Referral Date]]=""),"",IFERROR(NETWORKDAYS(I35,J35,Holidays),""))</f>
        <v/>
      </c>
      <c r="AJ35" s="2" t="str">
        <f>IF(OR(Table2[[#This Row],[Initial Engagement Attempt Date]]="",Table2[[#This Row],[FTC Screening Date]]=""),"",IFERROR(NETWORKDAYS(Table2[[#This Row],[Initial Engagement Attempt Date]],Table2[[#This Row],[FTC Screening Date]],Holidays),""))</f>
        <v/>
      </c>
      <c r="AK3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5" s="4">
        <f>COUNTIFS(Table2[Agency Name],Table2[[#This Row],[Agency Name]],Table2[Client ID],Table2[[#This Row],[Client ID]])</f>
        <v>0</v>
      </c>
    </row>
    <row r="36" spans="12:38">
      <c r="L36" s="13"/>
      <c r="M36" s="13"/>
      <c r="N36" s="13"/>
      <c r="P36" s="13"/>
      <c r="W36" s="13"/>
      <c r="X36" s="13"/>
      <c r="AA3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6" s="4" t="str" cm="1">
        <f t="array" aca="1" ref="AC3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6" s="4">
        <f ca="1">LEN(Table2[[#This Row],[Data Checks]])</f>
        <v>0</v>
      </c>
      <c r="AE36" s="4" t="str">
        <f>IF(LEN(TRIM(Table2[[#This Row],[Referral Date]]))=0,"",IFERROR(NETWORKDAYS(Table2[[#This Row],[Referral Date]],EOMONTH(DATE('Reporting Month'!$B$2,'Reporting Month'!$B$1,1),0),Holidays),-NETWORKDAYS(EOMONTH(DATE('Reporting Month'!$B$2,'Reporting Month'!$B$1,1),0),Table2[[#This Row],[Referral Date]],Holidays)))</f>
        <v/>
      </c>
      <c r="AF3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6" s="4" t="str">
        <f>IF(OR(Table2[[#This Row],[Referral Date]]="",Table2[[#This Row],[FTC Screening Date]]=""),"",IFERROR(DATEDIF(Table2[[#This Row],[Referral Date]],Table2[[#This Row],[FTC Screening Date]],"d"),IFERROR(IF(DATEDIF(Table2[[#This Row],[FTC Screening Date]],Table2[[#This Row],[Referral Date]],"d")&gt;0,0,""),"")))</f>
        <v/>
      </c>
      <c r="AH36" s="4" t="str">
        <f>IFERROR(VLOOKUP(Table2[[#This Row],[Agency Name]],'Dropdown Values'!A:B,2,FALSE),"")</f>
        <v/>
      </c>
      <c r="AI36" s="2" t="str">
        <f>IF(OR(Table2[[#This Row],[Current Investigation Start Date]]="",Table2[[#This Row],[Referral Date]]=""),"",IFERROR(NETWORKDAYS(I36,J36,Holidays),""))</f>
        <v/>
      </c>
      <c r="AJ36" s="2" t="str">
        <f>IF(OR(Table2[[#This Row],[Initial Engagement Attempt Date]]="",Table2[[#This Row],[FTC Screening Date]]=""),"",IFERROR(NETWORKDAYS(Table2[[#This Row],[Initial Engagement Attempt Date]],Table2[[#This Row],[FTC Screening Date]],Holidays),""))</f>
        <v/>
      </c>
      <c r="AK3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6" s="4">
        <f>COUNTIFS(Table2[Agency Name],Table2[[#This Row],[Agency Name]],Table2[Client ID],Table2[[#This Row],[Client ID]])</f>
        <v>0</v>
      </c>
    </row>
    <row r="37" spans="12:38">
      <c r="L37" s="13"/>
      <c r="M37" s="13"/>
      <c r="N37" s="13"/>
      <c r="P37" s="13"/>
      <c r="W37" s="13"/>
      <c r="X37" s="13"/>
      <c r="AA3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7" s="4" t="str" cm="1">
        <f t="array" aca="1" ref="AC3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7" s="4">
        <f ca="1">LEN(Table2[[#This Row],[Data Checks]])</f>
        <v>0</v>
      </c>
      <c r="AE37" s="4" t="str">
        <f>IF(LEN(TRIM(Table2[[#This Row],[Referral Date]]))=0,"",IFERROR(NETWORKDAYS(Table2[[#This Row],[Referral Date]],EOMONTH(DATE('Reporting Month'!$B$2,'Reporting Month'!$B$1,1),0),Holidays),-NETWORKDAYS(EOMONTH(DATE('Reporting Month'!$B$2,'Reporting Month'!$B$1,1),0),Table2[[#This Row],[Referral Date]],Holidays)))</f>
        <v/>
      </c>
      <c r="AF3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7" s="4" t="str">
        <f>IF(OR(Table2[[#This Row],[Referral Date]]="",Table2[[#This Row],[FTC Screening Date]]=""),"",IFERROR(DATEDIF(Table2[[#This Row],[Referral Date]],Table2[[#This Row],[FTC Screening Date]],"d"),IFERROR(IF(DATEDIF(Table2[[#This Row],[FTC Screening Date]],Table2[[#This Row],[Referral Date]],"d")&gt;0,0,""),"")))</f>
        <v/>
      </c>
      <c r="AH37" s="4" t="str">
        <f>IFERROR(VLOOKUP(Table2[[#This Row],[Agency Name]],'Dropdown Values'!A:B,2,FALSE),"")</f>
        <v/>
      </c>
      <c r="AI37" s="2" t="str">
        <f>IF(OR(Table2[[#This Row],[Current Investigation Start Date]]="",Table2[[#This Row],[Referral Date]]=""),"",IFERROR(NETWORKDAYS(I37,J37,Holidays),""))</f>
        <v/>
      </c>
      <c r="AJ37" s="2" t="str">
        <f>IF(OR(Table2[[#This Row],[Initial Engagement Attempt Date]]="",Table2[[#This Row],[FTC Screening Date]]=""),"",IFERROR(NETWORKDAYS(Table2[[#This Row],[Initial Engagement Attempt Date]],Table2[[#This Row],[FTC Screening Date]],Holidays),""))</f>
        <v/>
      </c>
      <c r="AK3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7" s="4">
        <f>COUNTIFS(Table2[Agency Name],Table2[[#This Row],[Agency Name]],Table2[Client ID],Table2[[#This Row],[Client ID]])</f>
        <v>0</v>
      </c>
    </row>
    <row r="38" spans="12:38">
      <c r="L38" s="13"/>
      <c r="M38" s="13"/>
      <c r="N38" s="13"/>
      <c r="P38" s="13"/>
      <c r="W38" s="13"/>
      <c r="X38" s="13"/>
      <c r="AA3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8" s="4" t="str" cm="1">
        <f t="array" aca="1" ref="AC3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8" s="4">
        <f ca="1">LEN(Table2[[#This Row],[Data Checks]])</f>
        <v>0</v>
      </c>
      <c r="AE38" s="4" t="str">
        <f>IF(LEN(TRIM(Table2[[#This Row],[Referral Date]]))=0,"",IFERROR(NETWORKDAYS(Table2[[#This Row],[Referral Date]],EOMONTH(DATE('Reporting Month'!$B$2,'Reporting Month'!$B$1,1),0),Holidays),-NETWORKDAYS(EOMONTH(DATE('Reporting Month'!$B$2,'Reporting Month'!$B$1,1),0),Table2[[#This Row],[Referral Date]],Holidays)))</f>
        <v/>
      </c>
      <c r="AF3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8" s="4" t="str">
        <f>IF(OR(Table2[[#This Row],[Referral Date]]="",Table2[[#This Row],[FTC Screening Date]]=""),"",IFERROR(DATEDIF(Table2[[#This Row],[Referral Date]],Table2[[#This Row],[FTC Screening Date]],"d"),IFERROR(IF(DATEDIF(Table2[[#This Row],[FTC Screening Date]],Table2[[#This Row],[Referral Date]],"d")&gt;0,0,""),"")))</f>
        <v/>
      </c>
      <c r="AH38" s="4" t="str">
        <f>IFERROR(VLOOKUP(Table2[[#This Row],[Agency Name]],'Dropdown Values'!A:B,2,FALSE),"")</f>
        <v/>
      </c>
      <c r="AI38" s="2" t="str">
        <f>IF(OR(Table2[[#This Row],[Current Investigation Start Date]]="",Table2[[#This Row],[Referral Date]]=""),"",IFERROR(NETWORKDAYS(I38,J38,Holidays),""))</f>
        <v/>
      </c>
      <c r="AJ38" s="2" t="str">
        <f>IF(OR(Table2[[#This Row],[Initial Engagement Attempt Date]]="",Table2[[#This Row],[FTC Screening Date]]=""),"",IFERROR(NETWORKDAYS(Table2[[#This Row],[Initial Engagement Attempt Date]],Table2[[#This Row],[FTC Screening Date]],Holidays),""))</f>
        <v/>
      </c>
      <c r="AK3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8" s="4">
        <f>COUNTIFS(Table2[Agency Name],Table2[[#This Row],[Agency Name]],Table2[Client ID],Table2[[#This Row],[Client ID]])</f>
        <v>0</v>
      </c>
    </row>
    <row r="39" spans="12:38">
      <c r="L39" s="13"/>
      <c r="M39" s="13"/>
      <c r="N39" s="13"/>
      <c r="P39" s="13"/>
      <c r="W39" s="13"/>
      <c r="X39" s="13"/>
      <c r="AA3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9" s="4" t="str" cm="1">
        <f t="array" aca="1" ref="AC3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9" s="4">
        <f ca="1">LEN(Table2[[#This Row],[Data Checks]])</f>
        <v>0</v>
      </c>
      <c r="AE39" s="4" t="str">
        <f>IF(LEN(TRIM(Table2[[#This Row],[Referral Date]]))=0,"",IFERROR(NETWORKDAYS(Table2[[#This Row],[Referral Date]],EOMONTH(DATE('Reporting Month'!$B$2,'Reporting Month'!$B$1,1),0),Holidays),-NETWORKDAYS(EOMONTH(DATE('Reporting Month'!$B$2,'Reporting Month'!$B$1,1),0),Table2[[#This Row],[Referral Date]],Holidays)))</f>
        <v/>
      </c>
      <c r="AF3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9" s="4" t="str">
        <f>IF(OR(Table2[[#This Row],[Referral Date]]="",Table2[[#This Row],[FTC Screening Date]]=""),"",IFERROR(DATEDIF(Table2[[#This Row],[Referral Date]],Table2[[#This Row],[FTC Screening Date]],"d"),IFERROR(IF(DATEDIF(Table2[[#This Row],[FTC Screening Date]],Table2[[#This Row],[Referral Date]],"d")&gt;0,0,""),"")))</f>
        <v/>
      </c>
      <c r="AH39" s="4" t="str">
        <f>IFERROR(VLOOKUP(Table2[[#This Row],[Agency Name]],'Dropdown Values'!A:B,2,FALSE),"")</f>
        <v/>
      </c>
      <c r="AI39" s="2" t="str">
        <f>IF(OR(Table2[[#This Row],[Current Investigation Start Date]]="",Table2[[#This Row],[Referral Date]]=""),"",IFERROR(NETWORKDAYS(I39,J39,Holidays),""))</f>
        <v/>
      </c>
      <c r="AJ39" s="2" t="str">
        <f>IF(OR(Table2[[#This Row],[Initial Engagement Attempt Date]]="",Table2[[#This Row],[FTC Screening Date]]=""),"",IFERROR(NETWORKDAYS(Table2[[#This Row],[Initial Engagement Attempt Date]],Table2[[#This Row],[FTC Screening Date]],Holidays),""))</f>
        <v/>
      </c>
      <c r="AK3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9" s="4">
        <f>COUNTIFS(Table2[Agency Name],Table2[[#This Row],[Agency Name]],Table2[Client ID],Table2[[#This Row],[Client ID]])</f>
        <v>0</v>
      </c>
    </row>
    <row r="40" spans="12:38">
      <c r="L40" s="13"/>
      <c r="M40" s="13"/>
      <c r="N40" s="13"/>
      <c r="P40" s="13"/>
      <c r="W40" s="13"/>
      <c r="X40" s="13"/>
      <c r="AA4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0" s="4" t="str" cm="1">
        <f t="array" aca="1" ref="AC4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0" s="4">
        <f ca="1">LEN(Table2[[#This Row],[Data Checks]])</f>
        <v>0</v>
      </c>
      <c r="AE40" s="4" t="str">
        <f>IF(LEN(TRIM(Table2[[#This Row],[Referral Date]]))=0,"",IFERROR(NETWORKDAYS(Table2[[#This Row],[Referral Date]],EOMONTH(DATE('Reporting Month'!$B$2,'Reporting Month'!$B$1,1),0),Holidays),-NETWORKDAYS(EOMONTH(DATE('Reporting Month'!$B$2,'Reporting Month'!$B$1,1),0),Table2[[#This Row],[Referral Date]],Holidays)))</f>
        <v/>
      </c>
      <c r="AF4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0" s="4" t="str">
        <f>IF(OR(Table2[[#This Row],[Referral Date]]="",Table2[[#This Row],[FTC Screening Date]]=""),"",IFERROR(DATEDIF(Table2[[#This Row],[Referral Date]],Table2[[#This Row],[FTC Screening Date]],"d"),IFERROR(IF(DATEDIF(Table2[[#This Row],[FTC Screening Date]],Table2[[#This Row],[Referral Date]],"d")&gt;0,0,""),"")))</f>
        <v/>
      </c>
      <c r="AH40" s="4" t="str">
        <f>IFERROR(VLOOKUP(Table2[[#This Row],[Agency Name]],'Dropdown Values'!A:B,2,FALSE),"")</f>
        <v/>
      </c>
      <c r="AI40" s="2" t="str">
        <f>IF(OR(Table2[[#This Row],[Current Investigation Start Date]]="",Table2[[#This Row],[Referral Date]]=""),"",IFERROR(NETWORKDAYS(I40,J40,Holidays),""))</f>
        <v/>
      </c>
      <c r="AJ40" s="2" t="str">
        <f>IF(OR(Table2[[#This Row],[Initial Engagement Attempt Date]]="",Table2[[#This Row],[FTC Screening Date]]=""),"",IFERROR(NETWORKDAYS(Table2[[#This Row],[Initial Engagement Attempt Date]],Table2[[#This Row],[FTC Screening Date]],Holidays),""))</f>
        <v/>
      </c>
      <c r="AK4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0" s="4">
        <f>COUNTIFS(Table2[Agency Name],Table2[[#This Row],[Agency Name]],Table2[Client ID],Table2[[#This Row],[Client ID]])</f>
        <v>0</v>
      </c>
    </row>
    <row r="41" spans="12:38">
      <c r="L41" s="13"/>
      <c r="M41" s="13"/>
      <c r="N41" s="13"/>
      <c r="P41" s="13"/>
      <c r="W41" s="13"/>
      <c r="X41" s="13"/>
      <c r="AA4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1" s="4" t="str" cm="1">
        <f t="array" aca="1" ref="AC4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1" s="4">
        <f ca="1">LEN(Table2[[#This Row],[Data Checks]])</f>
        <v>0</v>
      </c>
      <c r="AE41" s="4" t="str">
        <f>IF(LEN(TRIM(Table2[[#This Row],[Referral Date]]))=0,"",IFERROR(NETWORKDAYS(Table2[[#This Row],[Referral Date]],EOMONTH(DATE('Reporting Month'!$B$2,'Reporting Month'!$B$1,1),0),Holidays),-NETWORKDAYS(EOMONTH(DATE('Reporting Month'!$B$2,'Reporting Month'!$B$1,1),0),Table2[[#This Row],[Referral Date]],Holidays)))</f>
        <v/>
      </c>
      <c r="AF4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1" s="4" t="str">
        <f>IF(OR(Table2[[#This Row],[Referral Date]]="",Table2[[#This Row],[FTC Screening Date]]=""),"",IFERROR(DATEDIF(Table2[[#This Row],[Referral Date]],Table2[[#This Row],[FTC Screening Date]],"d"),IFERROR(IF(DATEDIF(Table2[[#This Row],[FTC Screening Date]],Table2[[#This Row],[Referral Date]],"d")&gt;0,0,""),"")))</f>
        <v/>
      </c>
      <c r="AH41" s="4" t="str">
        <f>IFERROR(VLOOKUP(Table2[[#This Row],[Agency Name]],'Dropdown Values'!A:B,2,FALSE),"")</f>
        <v/>
      </c>
      <c r="AI41" s="2" t="str">
        <f>IF(OR(Table2[[#This Row],[Current Investigation Start Date]]="",Table2[[#This Row],[Referral Date]]=""),"",IFERROR(NETWORKDAYS(I41,J41,Holidays),""))</f>
        <v/>
      </c>
      <c r="AJ41" s="2" t="str">
        <f>IF(OR(Table2[[#This Row],[Initial Engagement Attempt Date]]="",Table2[[#This Row],[FTC Screening Date]]=""),"",IFERROR(NETWORKDAYS(Table2[[#This Row],[Initial Engagement Attempt Date]],Table2[[#This Row],[FTC Screening Date]],Holidays),""))</f>
        <v/>
      </c>
      <c r="AK4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1" s="4">
        <f>COUNTIFS(Table2[Agency Name],Table2[[#This Row],[Agency Name]],Table2[Client ID],Table2[[#This Row],[Client ID]])</f>
        <v>0</v>
      </c>
    </row>
    <row r="42" spans="12:38">
      <c r="L42" s="13"/>
      <c r="M42" s="13"/>
      <c r="N42" s="13"/>
      <c r="P42" s="13"/>
      <c r="W42" s="13"/>
      <c r="X42" s="13"/>
      <c r="AA4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2" s="4" t="str" cm="1">
        <f t="array" aca="1" ref="AC4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2" s="4">
        <f ca="1">LEN(Table2[[#This Row],[Data Checks]])</f>
        <v>0</v>
      </c>
      <c r="AE42" s="4" t="str">
        <f>IF(LEN(TRIM(Table2[[#This Row],[Referral Date]]))=0,"",IFERROR(NETWORKDAYS(Table2[[#This Row],[Referral Date]],EOMONTH(DATE('Reporting Month'!$B$2,'Reporting Month'!$B$1,1),0),Holidays),-NETWORKDAYS(EOMONTH(DATE('Reporting Month'!$B$2,'Reporting Month'!$B$1,1),0),Table2[[#This Row],[Referral Date]],Holidays)))</f>
        <v/>
      </c>
      <c r="AF4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2" s="4" t="str">
        <f>IF(OR(Table2[[#This Row],[Referral Date]]="",Table2[[#This Row],[FTC Screening Date]]=""),"",IFERROR(DATEDIF(Table2[[#This Row],[Referral Date]],Table2[[#This Row],[FTC Screening Date]],"d"),IFERROR(IF(DATEDIF(Table2[[#This Row],[FTC Screening Date]],Table2[[#This Row],[Referral Date]],"d")&gt;0,0,""),"")))</f>
        <v/>
      </c>
      <c r="AH42" s="4" t="str">
        <f>IFERROR(VLOOKUP(Table2[[#This Row],[Agency Name]],'Dropdown Values'!A:B,2,FALSE),"")</f>
        <v/>
      </c>
      <c r="AI42" s="2" t="str">
        <f>IF(OR(Table2[[#This Row],[Current Investigation Start Date]]="",Table2[[#This Row],[Referral Date]]=""),"",IFERROR(NETWORKDAYS(I42,J42,Holidays),""))</f>
        <v/>
      </c>
      <c r="AJ42" s="2" t="str">
        <f>IF(OR(Table2[[#This Row],[Initial Engagement Attempt Date]]="",Table2[[#This Row],[FTC Screening Date]]=""),"",IFERROR(NETWORKDAYS(Table2[[#This Row],[Initial Engagement Attempt Date]],Table2[[#This Row],[FTC Screening Date]],Holidays),""))</f>
        <v/>
      </c>
      <c r="AK4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2" s="4">
        <f>COUNTIFS(Table2[Agency Name],Table2[[#This Row],[Agency Name]],Table2[Client ID],Table2[[#This Row],[Client ID]])</f>
        <v>0</v>
      </c>
    </row>
    <row r="43" spans="12:38">
      <c r="L43" s="13"/>
      <c r="M43" s="13"/>
      <c r="N43" s="13"/>
      <c r="P43" s="13"/>
      <c r="W43" s="13"/>
      <c r="X43" s="13"/>
      <c r="AA4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3" s="4" t="str" cm="1">
        <f t="array" aca="1" ref="AC4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3" s="4">
        <f ca="1">LEN(Table2[[#This Row],[Data Checks]])</f>
        <v>0</v>
      </c>
      <c r="AE43" s="4" t="str">
        <f>IF(LEN(TRIM(Table2[[#This Row],[Referral Date]]))=0,"",IFERROR(NETWORKDAYS(Table2[[#This Row],[Referral Date]],EOMONTH(DATE('Reporting Month'!$B$2,'Reporting Month'!$B$1,1),0),Holidays),-NETWORKDAYS(EOMONTH(DATE('Reporting Month'!$B$2,'Reporting Month'!$B$1,1),0),Table2[[#This Row],[Referral Date]],Holidays)))</f>
        <v/>
      </c>
      <c r="AF4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3" s="4" t="str">
        <f>IF(OR(Table2[[#This Row],[Referral Date]]="",Table2[[#This Row],[FTC Screening Date]]=""),"",IFERROR(DATEDIF(Table2[[#This Row],[Referral Date]],Table2[[#This Row],[FTC Screening Date]],"d"),IFERROR(IF(DATEDIF(Table2[[#This Row],[FTC Screening Date]],Table2[[#This Row],[Referral Date]],"d")&gt;0,0,""),"")))</f>
        <v/>
      </c>
      <c r="AH43" s="4" t="str">
        <f>IFERROR(VLOOKUP(Table2[[#This Row],[Agency Name]],'Dropdown Values'!A:B,2,FALSE),"")</f>
        <v/>
      </c>
      <c r="AI43" s="2" t="str">
        <f>IF(OR(Table2[[#This Row],[Current Investigation Start Date]]="",Table2[[#This Row],[Referral Date]]=""),"",IFERROR(NETWORKDAYS(I43,J43,Holidays),""))</f>
        <v/>
      </c>
      <c r="AJ43" s="2" t="str">
        <f>IF(OR(Table2[[#This Row],[Initial Engagement Attempt Date]]="",Table2[[#This Row],[FTC Screening Date]]=""),"",IFERROR(NETWORKDAYS(Table2[[#This Row],[Initial Engagement Attempt Date]],Table2[[#This Row],[FTC Screening Date]],Holidays),""))</f>
        <v/>
      </c>
      <c r="AK4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3" s="4">
        <f>COUNTIFS(Table2[Agency Name],Table2[[#This Row],[Agency Name]],Table2[Client ID],Table2[[#This Row],[Client ID]])</f>
        <v>0</v>
      </c>
    </row>
    <row r="44" spans="12:38">
      <c r="L44" s="13"/>
      <c r="M44" s="13"/>
      <c r="N44" s="13"/>
      <c r="P44" s="13"/>
      <c r="W44" s="13"/>
      <c r="X44" s="13"/>
      <c r="AA4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4" s="4" t="str" cm="1">
        <f t="array" aca="1" ref="AC4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4" s="4">
        <f ca="1">LEN(Table2[[#This Row],[Data Checks]])</f>
        <v>0</v>
      </c>
      <c r="AE44" s="4" t="str">
        <f>IF(LEN(TRIM(Table2[[#This Row],[Referral Date]]))=0,"",IFERROR(NETWORKDAYS(Table2[[#This Row],[Referral Date]],EOMONTH(DATE('Reporting Month'!$B$2,'Reporting Month'!$B$1,1),0),Holidays),-NETWORKDAYS(EOMONTH(DATE('Reporting Month'!$B$2,'Reporting Month'!$B$1,1),0),Table2[[#This Row],[Referral Date]],Holidays)))</f>
        <v/>
      </c>
      <c r="AF4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4" s="4" t="str">
        <f>IF(OR(Table2[[#This Row],[Referral Date]]="",Table2[[#This Row],[FTC Screening Date]]=""),"",IFERROR(DATEDIF(Table2[[#This Row],[Referral Date]],Table2[[#This Row],[FTC Screening Date]],"d"),IFERROR(IF(DATEDIF(Table2[[#This Row],[FTC Screening Date]],Table2[[#This Row],[Referral Date]],"d")&gt;0,0,""),"")))</f>
        <v/>
      </c>
      <c r="AH44" s="4" t="str">
        <f>IFERROR(VLOOKUP(Table2[[#This Row],[Agency Name]],'Dropdown Values'!A:B,2,FALSE),"")</f>
        <v/>
      </c>
      <c r="AI44" s="2" t="str">
        <f>IF(OR(Table2[[#This Row],[Current Investigation Start Date]]="",Table2[[#This Row],[Referral Date]]=""),"",IFERROR(NETWORKDAYS(I44,J44,Holidays),""))</f>
        <v/>
      </c>
      <c r="AJ44" s="2" t="str">
        <f>IF(OR(Table2[[#This Row],[Initial Engagement Attempt Date]]="",Table2[[#This Row],[FTC Screening Date]]=""),"",IFERROR(NETWORKDAYS(Table2[[#This Row],[Initial Engagement Attempt Date]],Table2[[#This Row],[FTC Screening Date]],Holidays),""))</f>
        <v/>
      </c>
      <c r="AK4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4" s="4">
        <f>COUNTIFS(Table2[Agency Name],Table2[[#This Row],[Agency Name]],Table2[Client ID],Table2[[#This Row],[Client ID]])</f>
        <v>0</v>
      </c>
    </row>
    <row r="45" spans="12:38">
      <c r="L45" s="13"/>
      <c r="M45" s="13"/>
      <c r="N45" s="13"/>
      <c r="P45" s="13"/>
      <c r="W45" s="13"/>
      <c r="X45" s="13"/>
      <c r="AA4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5" s="4" t="str" cm="1">
        <f t="array" aca="1" ref="AC4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5" s="4">
        <f ca="1">LEN(Table2[[#This Row],[Data Checks]])</f>
        <v>0</v>
      </c>
      <c r="AE45" s="4" t="str">
        <f>IF(LEN(TRIM(Table2[[#This Row],[Referral Date]]))=0,"",IFERROR(NETWORKDAYS(Table2[[#This Row],[Referral Date]],EOMONTH(DATE('Reporting Month'!$B$2,'Reporting Month'!$B$1,1),0),Holidays),-NETWORKDAYS(EOMONTH(DATE('Reporting Month'!$B$2,'Reporting Month'!$B$1,1),0),Table2[[#This Row],[Referral Date]],Holidays)))</f>
        <v/>
      </c>
      <c r="AF4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5" s="4" t="str">
        <f>IF(OR(Table2[[#This Row],[Referral Date]]="",Table2[[#This Row],[FTC Screening Date]]=""),"",IFERROR(DATEDIF(Table2[[#This Row],[Referral Date]],Table2[[#This Row],[FTC Screening Date]],"d"),IFERROR(IF(DATEDIF(Table2[[#This Row],[FTC Screening Date]],Table2[[#This Row],[Referral Date]],"d")&gt;0,0,""),"")))</f>
        <v/>
      </c>
      <c r="AH45" s="4" t="str">
        <f>IFERROR(VLOOKUP(Table2[[#This Row],[Agency Name]],'Dropdown Values'!A:B,2,FALSE),"")</f>
        <v/>
      </c>
      <c r="AI45" s="2" t="str">
        <f>IF(OR(Table2[[#This Row],[Current Investigation Start Date]]="",Table2[[#This Row],[Referral Date]]=""),"",IFERROR(NETWORKDAYS(I45,J45,Holidays),""))</f>
        <v/>
      </c>
      <c r="AJ45" s="2" t="str">
        <f>IF(OR(Table2[[#This Row],[Initial Engagement Attempt Date]]="",Table2[[#This Row],[FTC Screening Date]]=""),"",IFERROR(NETWORKDAYS(Table2[[#This Row],[Initial Engagement Attempt Date]],Table2[[#This Row],[FTC Screening Date]],Holidays),""))</f>
        <v/>
      </c>
      <c r="AK4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5" s="4">
        <f>COUNTIFS(Table2[Agency Name],Table2[[#This Row],[Agency Name]],Table2[Client ID],Table2[[#This Row],[Client ID]])</f>
        <v>0</v>
      </c>
    </row>
    <row r="46" spans="12:38">
      <c r="L46" s="13"/>
      <c r="M46" s="13"/>
      <c r="N46" s="13"/>
      <c r="P46" s="13"/>
      <c r="W46" s="13"/>
      <c r="X46" s="13"/>
      <c r="AA4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6" s="4" t="str" cm="1">
        <f t="array" aca="1" ref="AC4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6" s="4">
        <f ca="1">LEN(Table2[[#This Row],[Data Checks]])</f>
        <v>0</v>
      </c>
      <c r="AE46" s="4" t="str">
        <f>IF(LEN(TRIM(Table2[[#This Row],[Referral Date]]))=0,"",IFERROR(NETWORKDAYS(Table2[[#This Row],[Referral Date]],EOMONTH(DATE('Reporting Month'!$B$2,'Reporting Month'!$B$1,1),0),Holidays),-NETWORKDAYS(EOMONTH(DATE('Reporting Month'!$B$2,'Reporting Month'!$B$1,1),0),Table2[[#This Row],[Referral Date]],Holidays)))</f>
        <v/>
      </c>
      <c r="AF4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6" s="4" t="str">
        <f>IF(OR(Table2[[#This Row],[Referral Date]]="",Table2[[#This Row],[FTC Screening Date]]=""),"",IFERROR(DATEDIF(Table2[[#This Row],[Referral Date]],Table2[[#This Row],[FTC Screening Date]],"d"),IFERROR(IF(DATEDIF(Table2[[#This Row],[FTC Screening Date]],Table2[[#This Row],[Referral Date]],"d")&gt;0,0,""),"")))</f>
        <v/>
      </c>
      <c r="AH46" s="4" t="str">
        <f>IFERROR(VLOOKUP(Table2[[#This Row],[Agency Name]],'Dropdown Values'!A:B,2,FALSE),"")</f>
        <v/>
      </c>
      <c r="AI46" s="2" t="str">
        <f>IF(OR(Table2[[#This Row],[Current Investigation Start Date]]="",Table2[[#This Row],[Referral Date]]=""),"",IFERROR(NETWORKDAYS(I46,J46,Holidays),""))</f>
        <v/>
      </c>
      <c r="AJ46" s="2" t="str">
        <f>IF(OR(Table2[[#This Row],[Initial Engagement Attempt Date]]="",Table2[[#This Row],[FTC Screening Date]]=""),"",IFERROR(NETWORKDAYS(Table2[[#This Row],[Initial Engagement Attempt Date]],Table2[[#This Row],[FTC Screening Date]],Holidays),""))</f>
        <v/>
      </c>
      <c r="AK4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6" s="4">
        <f>COUNTIFS(Table2[Agency Name],Table2[[#This Row],[Agency Name]],Table2[Client ID],Table2[[#This Row],[Client ID]])</f>
        <v>0</v>
      </c>
    </row>
    <row r="47" spans="12:38">
      <c r="L47" s="13"/>
      <c r="M47" s="13"/>
      <c r="N47" s="13"/>
      <c r="P47" s="13"/>
      <c r="W47" s="13"/>
      <c r="X47" s="13"/>
      <c r="AA4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7" s="4" t="str" cm="1">
        <f t="array" aca="1" ref="AC4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7" s="4">
        <f ca="1">LEN(Table2[[#This Row],[Data Checks]])</f>
        <v>0</v>
      </c>
      <c r="AE47" s="4" t="str">
        <f>IF(LEN(TRIM(Table2[[#This Row],[Referral Date]]))=0,"",IFERROR(NETWORKDAYS(Table2[[#This Row],[Referral Date]],EOMONTH(DATE('Reporting Month'!$B$2,'Reporting Month'!$B$1,1),0),Holidays),-NETWORKDAYS(EOMONTH(DATE('Reporting Month'!$B$2,'Reporting Month'!$B$1,1),0),Table2[[#This Row],[Referral Date]],Holidays)))</f>
        <v/>
      </c>
      <c r="AF4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7" s="4" t="str">
        <f>IF(OR(Table2[[#This Row],[Referral Date]]="",Table2[[#This Row],[FTC Screening Date]]=""),"",IFERROR(DATEDIF(Table2[[#This Row],[Referral Date]],Table2[[#This Row],[FTC Screening Date]],"d"),IFERROR(IF(DATEDIF(Table2[[#This Row],[FTC Screening Date]],Table2[[#This Row],[Referral Date]],"d")&gt;0,0,""),"")))</f>
        <v/>
      </c>
      <c r="AH47" s="4" t="str">
        <f>IFERROR(VLOOKUP(Table2[[#This Row],[Agency Name]],'Dropdown Values'!A:B,2,FALSE),"")</f>
        <v/>
      </c>
      <c r="AI47" s="2" t="str">
        <f>IF(OR(Table2[[#This Row],[Current Investigation Start Date]]="",Table2[[#This Row],[Referral Date]]=""),"",IFERROR(NETWORKDAYS(I47,J47,Holidays),""))</f>
        <v/>
      </c>
      <c r="AJ47" s="2" t="str">
        <f>IF(OR(Table2[[#This Row],[Initial Engagement Attempt Date]]="",Table2[[#This Row],[FTC Screening Date]]=""),"",IFERROR(NETWORKDAYS(Table2[[#This Row],[Initial Engagement Attempt Date]],Table2[[#This Row],[FTC Screening Date]],Holidays),""))</f>
        <v/>
      </c>
      <c r="AK4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7" s="4">
        <f>COUNTIFS(Table2[Agency Name],Table2[[#This Row],[Agency Name]],Table2[Client ID],Table2[[#This Row],[Client ID]])</f>
        <v>0</v>
      </c>
    </row>
    <row r="48" spans="12:38">
      <c r="L48" s="13"/>
      <c r="M48" s="13"/>
      <c r="N48" s="13"/>
      <c r="P48" s="13"/>
      <c r="W48" s="13"/>
      <c r="X48" s="13"/>
      <c r="AA4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8" s="4" t="str" cm="1">
        <f t="array" aca="1" ref="AC4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8" s="4">
        <f ca="1">LEN(Table2[[#This Row],[Data Checks]])</f>
        <v>0</v>
      </c>
      <c r="AE48" s="4" t="str">
        <f>IF(LEN(TRIM(Table2[[#This Row],[Referral Date]]))=0,"",IFERROR(NETWORKDAYS(Table2[[#This Row],[Referral Date]],EOMONTH(DATE('Reporting Month'!$B$2,'Reporting Month'!$B$1,1),0),Holidays),-NETWORKDAYS(EOMONTH(DATE('Reporting Month'!$B$2,'Reporting Month'!$B$1,1),0),Table2[[#This Row],[Referral Date]],Holidays)))</f>
        <v/>
      </c>
      <c r="AF4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8" s="4" t="str">
        <f>IF(OR(Table2[[#This Row],[Referral Date]]="",Table2[[#This Row],[FTC Screening Date]]=""),"",IFERROR(DATEDIF(Table2[[#This Row],[Referral Date]],Table2[[#This Row],[FTC Screening Date]],"d"),IFERROR(IF(DATEDIF(Table2[[#This Row],[FTC Screening Date]],Table2[[#This Row],[Referral Date]],"d")&gt;0,0,""),"")))</f>
        <v/>
      </c>
      <c r="AH48" s="4" t="str">
        <f>IFERROR(VLOOKUP(Table2[[#This Row],[Agency Name]],'Dropdown Values'!A:B,2,FALSE),"")</f>
        <v/>
      </c>
      <c r="AI48" s="2" t="str">
        <f>IF(OR(Table2[[#This Row],[Current Investigation Start Date]]="",Table2[[#This Row],[Referral Date]]=""),"",IFERROR(NETWORKDAYS(I48,J48,Holidays),""))</f>
        <v/>
      </c>
      <c r="AJ48" s="2" t="str">
        <f>IF(OR(Table2[[#This Row],[Initial Engagement Attempt Date]]="",Table2[[#This Row],[FTC Screening Date]]=""),"",IFERROR(NETWORKDAYS(Table2[[#This Row],[Initial Engagement Attempt Date]],Table2[[#This Row],[FTC Screening Date]],Holidays),""))</f>
        <v/>
      </c>
      <c r="AK4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8" s="4">
        <f>COUNTIFS(Table2[Agency Name],Table2[[#This Row],[Agency Name]],Table2[Client ID],Table2[[#This Row],[Client ID]])</f>
        <v>0</v>
      </c>
    </row>
    <row r="49" spans="12:38">
      <c r="L49" s="13"/>
      <c r="M49" s="13"/>
      <c r="N49" s="13"/>
      <c r="P49" s="13"/>
      <c r="W49" s="13"/>
      <c r="X49" s="13"/>
      <c r="AA4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9" s="4" t="str" cm="1">
        <f t="array" aca="1" ref="AC4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9" s="4">
        <f ca="1">LEN(Table2[[#This Row],[Data Checks]])</f>
        <v>0</v>
      </c>
      <c r="AE49" s="4" t="str">
        <f>IF(LEN(TRIM(Table2[[#This Row],[Referral Date]]))=0,"",IFERROR(NETWORKDAYS(Table2[[#This Row],[Referral Date]],EOMONTH(DATE('Reporting Month'!$B$2,'Reporting Month'!$B$1,1),0),Holidays),-NETWORKDAYS(EOMONTH(DATE('Reporting Month'!$B$2,'Reporting Month'!$B$1,1),0),Table2[[#This Row],[Referral Date]],Holidays)))</f>
        <v/>
      </c>
      <c r="AF4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9" s="4" t="str">
        <f>IF(OR(Table2[[#This Row],[Referral Date]]="",Table2[[#This Row],[FTC Screening Date]]=""),"",IFERROR(DATEDIF(Table2[[#This Row],[Referral Date]],Table2[[#This Row],[FTC Screening Date]],"d"),IFERROR(IF(DATEDIF(Table2[[#This Row],[FTC Screening Date]],Table2[[#This Row],[Referral Date]],"d")&gt;0,0,""),"")))</f>
        <v/>
      </c>
      <c r="AH49" s="4" t="str">
        <f>IFERROR(VLOOKUP(Table2[[#This Row],[Agency Name]],'Dropdown Values'!A:B,2,FALSE),"")</f>
        <v/>
      </c>
      <c r="AI49" s="2" t="str">
        <f>IF(OR(Table2[[#This Row],[Current Investigation Start Date]]="",Table2[[#This Row],[Referral Date]]=""),"",IFERROR(NETWORKDAYS(I49,J49,Holidays),""))</f>
        <v/>
      </c>
      <c r="AJ49" s="2" t="str">
        <f>IF(OR(Table2[[#This Row],[Initial Engagement Attempt Date]]="",Table2[[#This Row],[FTC Screening Date]]=""),"",IFERROR(NETWORKDAYS(Table2[[#This Row],[Initial Engagement Attempt Date]],Table2[[#This Row],[FTC Screening Date]],Holidays),""))</f>
        <v/>
      </c>
      <c r="AK4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9" s="4">
        <f>COUNTIFS(Table2[Agency Name],Table2[[#This Row],[Agency Name]],Table2[Client ID],Table2[[#This Row],[Client ID]])</f>
        <v>0</v>
      </c>
    </row>
    <row r="50" spans="12:38">
      <c r="L50" s="13"/>
      <c r="M50" s="13"/>
      <c r="N50" s="13"/>
      <c r="P50" s="13"/>
      <c r="W50" s="13"/>
      <c r="X50" s="13"/>
      <c r="AA5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0" s="4" t="str" cm="1">
        <f t="array" aca="1" ref="AC5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0" s="4">
        <f ca="1">LEN(Table2[[#This Row],[Data Checks]])</f>
        <v>0</v>
      </c>
      <c r="AE50" s="4" t="str">
        <f>IF(LEN(TRIM(Table2[[#This Row],[Referral Date]]))=0,"",IFERROR(NETWORKDAYS(Table2[[#This Row],[Referral Date]],EOMONTH(DATE('Reporting Month'!$B$2,'Reporting Month'!$B$1,1),0),Holidays),-NETWORKDAYS(EOMONTH(DATE('Reporting Month'!$B$2,'Reporting Month'!$B$1,1),0),Table2[[#This Row],[Referral Date]],Holidays)))</f>
        <v/>
      </c>
      <c r="AF5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0" s="4" t="str">
        <f>IF(OR(Table2[[#This Row],[Referral Date]]="",Table2[[#This Row],[FTC Screening Date]]=""),"",IFERROR(DATEDIF(Table2[[#This Row],[Referral Date]],Table2[[#This Row],[FTC Screening Date]],"d"),IFERROR(IF(DATEDIF(Table2[[#This Row],[FTC Screening Date]],Table2[[#This Row],[Referral Date]],"d")&gt;0,0,""),"")))</f>
        <v/>
      </c>
      <c r="AH50" s="4" t="str">
        <f>IFERROR(VLOOKUP(Table2[[#This Row],[Agency Name]],'Dropdown Values'!A:B,2,FALSE),"")</f>
        <v/>
      </c>
      <c r="AI50" s="2" t="str">
        <f>IF(OR(Table2[[#This Row],[Current Investigation Start Date]]="",Table2[[#This Row],[Referral Date]]=""),"",IFERROR(NETWORKDAYS(I50,J50,Holidays),""))</f>
        <v/>
      </c>
      <c r="AJ50" s="2" t="str">
        <f>IF(OR(Table2[[#This Row],[Initial Engagement Attempt Date]]="",Table2[[#This Row],[FTC Screening Date]]=""),"",IFERROR(NETWORKDAYS(Table2[[#This Row],[Initial Engagement Attempt Date]],Table2[[#This Row],[FTC Screening Date]],Holidays),""))</f>
        <v/>
      </c>
      <c r="AK5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0" s="4">
        <f>COUNTIFS(Table2[Agency Name],Table2[[#This Row],[Agency Name]],Table2[Client ID],Table2[[#This Row],[Client ID]])</f>
        <v>0</v>
      </c>
    </row>
    <row r="51" spans="12:38">
      <c r="L51" s="13"/>
      <c r="M51" s="13"/>
      <c r="N51" s="13"/>
      <c r="P51" s="13"/>
      <c r="W51" s="13"/>
      <c r="X51" s="13"/>
      <c r="AA5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1" s="4" t="str" cm="1">
        <f t="array" aca="1" ref="AC5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1" s="4">
        <f ca="1">LEN(Table2[[#This Row],[Data Checks]])</f>
        <v>0</v>
      </c>
      <c r="AE51" s="4" t="str">
        <f>IF(LEN(TRIM(Table2[[#This Row],[Referral Date]]))=0,"",IFERROR(NETWORKDAYS(Table2[[#This Row],[Referral Date]],EOMONTH(DATE('Reporting Month'!$B$2,'Reporting Month'!$B$1,1),0),Holidays),-NETWORKDAYS(EOMONTH(DATE('Reporting Month'!$B$2,'Reporting Month'!$B$1,1),0),Table2[[#This Row],[Referral Date]],Holidays)))</f>
        <v/>
      </c>
      <c r="AF5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1" s="4" t="str">
        <f>IF(OR(Table2[[#This Row],[Referral Date]]="",Table2[[#This Row],[FTC Screening Date]]=""),"",IFERROR(DATEDIF(Table2[[#This Row],[Referral Date]],Table2[[#This Row],[FTC Screening Date]],"d"),IFERROR(IF(DATEDIF(Table2[[#This Row],[FTC Screening Date]],Table2[[#This Row],[Referral Date]],"d")&gt;0,0,""),"")))</f>
        <v/>
      </c>
      <c r="AH51" s="4" t="str">
        <f>IFERROR(VLOOKUP(Table2[[#This Row],[Agency Name]],'Dropdown Values'!A:B,2,FALSE),"")</f>
        <v/>
      </c>
      <c r="AI51" s="2" t="str">
        <f>IF(OR(Table2[[#This Row],[Current Investigation Start Date]]="",Table2[[#This Row],[Referral Date]]=""),"",IFERROR(NETWORKDAYS(I51,J51,Holidays),""))</f>
        <v/>
      </c>
      <c r="AJ51" s="2" t="str">
        <f>IF(OR(Table2[[#This Row],[Initial Engagement Attempt Date]]="",Table2[[#This Row],[FTC Screening Date]]=""),"",IFERROR(NETWORKDAYS(Table2[[#This Row],[Initial Engagement Attempt Date]],Table2[[#This Row],[FTC Screening Date]],Holidays),""))</f>
        <v/>
      </c>
      <c r="AK5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1" s="4">
        <f>COUNTIFS(Table2[Agency Name],Table2[[#This Row],[Agency Name]],Table2[Client ID],Table2[[#This Row],[Client ID]])</f>
        <v>0</v>
      </c>
    </row>
    <row r="52" spans="12:38">
      <c r="L52" s="13"/>
      <c r="M52" s="13"/>
      <c r="N52" s="13"/>
      <c r="P52" s="13"/>
      <c r="W52" s="13"/>
      <c r="X52" s="13"/>
      <c r="AA5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2" s="4" t="str" cm="1">
        <f t="array" aca="1" ref="AC5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2" s="4">
        <f ca="1">LEN(Table2[[#This Row],[Data Checks]])</f>
        <v>0</v>
      </c>
      <c r="AE52" s="4" t="str">
        <f>IF(LEN(TRIM(Table2[[#This Row],[Referral Date]]))=0,"",IFERROR(NETWORKDAYS(Table2[[#This Row],[Referral Date]],EOMONTH(DATE('Reporting Month'!$B$2,'Reporting Month'!$B$1,1),0),Holidays),-NETWORKDAYS(EOMONTH(DATE('Reporting Month'!$B$2,'Reporting Month'!$B$1,1),0),Table2[[#This Row],[Referral Date]],Holidays)))</f>
        <v/>
      </c>
      <c r="AF5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2" s="4" t="str">
        <f>IF(OR(Table2[[#This Row],[Referral Date]]="",Table2[[#This Row],[FTC Screening Date]]=""),"",IFERROR(DATEDIF(Table2[[#This Row],[Referral Date]],Table2[[#This Row],[FTC Screening Date]],"d"),IFERROR(IF(DATEDIF(Table2[[#This Row],[FTC Screening Date]],Table2[[#This Row],[Referral Date]],"d")&gt;0,0,""),"")))</f>
        <v/>
      </c>
      <c r="AH52" s="4" t="str">
        <f>IFERROR(VLOOKUP(Table2[[#This Row],[Agency Name]],'Dropdown Values'!A:B,2,FALSE),"")</f>
        <v/>
      </c>
      <c r="AI52" s="2" t="str">
        <f>IF(OR(Table2[[#This Row],[Current Investigation Start Date]]="",Table2[[#This Row],[Referral Date]]=""),"",IFERROR(NETWORKDAYS(I52,J52,Holidays),""))</f>
        <v/>
      </c>
      <c r="AJ52" s="2" t="str">
        <f>IF(OR(Table2[[#This Row],[Initial Engagement Attempt Date]]="",Table2[[#This Row],[FTC Screening Date]]=""),"",IFERROR(NETWORKDAYS(Table2[[#This Row],[Initial Engagement Attempt Date]],Table2[[#This Row],[FTC Screening Date]],Holidays),""))</f>
        <v/>
      </c>
      <c r="AK5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2" s="4">
        <f>COUNTIFS(Table2[Agency Name],Table2[[#This Row],[Agency Name]],Table2[Client ID],Table2[[#This Row],[Client ID]])</f>
        <v>0</v>
      </c>
    </row>
    <row r="53" spans="12:38">
      <c r="L53" s="13"/>
      <c r="M53" s="13"/>
      <c r="N53" s="13"/>
      <c r="P53" s="13"/>
      <c r="W53" s="13"/>
      <c r="X53" s="13"/>
      <c r="AA5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3" s="4" t="str" cm="1">
        <f t="array" aca="1" ref="AC5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3" s="4">
        <f ca="1">LEN(Table2[[#This Row],[Data Checks]])</f>
        <v>0</v>
      </c>
      <c r="AE53" s="4" t="str">
        <f>IF(LEN(TRIM(Table2[[#This Row],[Referral Date]]))=0,"",IFERROR(NETWORKDAYS(Table2[[#This Row],[Referral Date]],EOMONTH(DATE('Reporting Month'!$B$2,'Reporting Month'!$B$1,1),0),Holidays),-NETWORKDAYS(EOMONTH(DATE('Reporting Month'!$B$2,'Reporting Month'!$B$1,1),0),Table2[[#This Row],[Referral Date]],Holidays)))</f>
        <v/>
      </c>
      <c r="AF5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3" s="4" t="str">
        <f>IF(OR(Table2[[#This Row],[Referral Date]]="",Table2[[#This Row],[FTC Screening Date]]=""),"",IFERROR(DATEDIF(Table2[[#This Row],[Referral Date]],Table2[[#This Row],[FTC Screening Date]],"d"),IFERROR(IF(DATEDIF(Table2[[#This Row],[FTC Screening Date]],Table2[[#This Row],[Referral Date]],"d")&gt;0,0,""),"")))</f>
        <v/>
      </c>
      <c r="AH53" s="4" t="str">
        <f>IFERROR(VLOOKUP(Table2[[#This Row],[Agency Name]],'Dropdown Values'!A:B,2,FALSE),"")</f>
        <v/>
      </c>
      <c r="AI53" s="2" t="str">
        <f>IF(OR(Table2[[#This Row],[Current Investigation Start Date]]="",Table2[[#This Row],[Referral Date]]=""),"",IFERROR(NETWORKDAYS(I53,J53,Holidays),""))</f>
        <v/>
      </c>
      <c r="AJ53" s="2" t="str">
        <f>IF(OR(Table2[[#This Row],[Initial Engagement Attempt Date]]="",Table2[[#This Row],[FTC Screening Date]]=""),"",IFERROR(NETWORKDAYS(Table2[[#This Row],[Initial Engagement Attempt Date]],Table2[[#This Row],[FTC Screening Date]],Holidays),""))</f>
        <v/>
      </c>
      <c r="AK5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3" s="4">
        <f>COUNTIFS(Table2[Agency Name],Table2[[#This Row],[Agency Name]],Table2[Client ID],Table2[[#This Row],[Client ID]])</f>
        <v>0</v>
      </c>
    </row>
    <row r="54" spans="12:38">
      <c r="L54" s="13"/>
      <c r="M54" s="13"/>
      <c r="N54" s="13"/>
      <c r="P54" s="13"/>
      <c r="W54" s="13"/>
      <c r="X54" s="13"/>
      <c r="AA5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4" s="4" t="str" cm="1">
        <f t="array" aca="1" ref="AC5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4" s="4">
        <f ca="1">LEN(Table2[[#This Row],[Data Checks]])</f>
        <v>0</v>
      </c>
      <c r="AE54" s="4" t="str">
        <f>IF(LEN(TRIM(Table2[[#This Row],[Referral Date]]))=0,"",IFERROR(NETWORKDAYS(Table2[[#This Row],[Referral Date]],EOMONTH(DATE('Reporting Month'!$B$2,'Reporting Month'!$B$1,1),0),Holidays),-NETWORKDAYS(EOMONTH(DATE('Reporting Month'!$B$2,'Reporting Month'!$B$1,1),0),Table2[[#This Row],[Referral Date]],Holidays)))</f>
        <v/>
      </c>
      <c r="AF5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4" s="4" t="str">
        <f>IF(OR(Table2[[#This Row],[Referral Date]]="",Table2[[#This Row],[FTC Screening Date]]=""),"",IFERROR(DATEDIF(Table2[[#This Row],[Referral Date]],Table2[[#This Row],[FTC Screening Date]],"d"),IFERROR(IF(DATEDIF(Table2[[#This Row],[FTC Screening Date]],Table2[[#This Row],[Referral Date]],"d")&gt;0,0,""),"")))</f>
        <v/>
      </c>
      <c r="AH54" s="4" t="str">
        <f>IFERROR(VLOOKUP(Table2[[#This Row],[Agency Name]],'Dropdown Values'!A:B,2,FALSE),"")</f>
        <v/>
      </c>
      <c r="AI54" s="2" t="str">
        <f>IF(OR(Table2[[#This Row],[Current Investigation Start Date]]="",Table2[[#This Row],[Referral Date]]=""),"",IFERROR(NETWORKDAYS(I54,J54,Holidays),""))</f>
        <v/>
      </c>
      <c r="AJ54" s="2" t="str">
        <f>IF(OR(Table2[[#This Row],[Initial Engagement Attempt Date]]="",Table2[[#This Row],[FTC Screening Date]]=""),"",IFERROR(NETWORKDAYS(Table2[[#This Row],[Initial Engagement Attempt Date]],Table2[[#This Row],[FTC Screening Date]],Holidays),""))</f>
        <v/>
      </c>
      <c r="AK5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4" s="4">
        <f>COUNTIFS(Table2[Agency Name],Table2[[#This Row],[Agency Name]],Table2[Client ID],Table2[[#This Row],[Client ID]])</f>
        <v>0</v>
      </c>
    </row>
    <row r="55" spans="12:38">
      <c r="L55" s="13"/>
      <c r="M55" s="13"/>
      <c r="N55" s="13"/>
      <c r="P55" s="13"/>
      <c r="W55" s="13"/>
      <c r="X55" s="13"/>
      <c r="AA5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5" s="4" t="str" cm="1">
        <f t="array" aca="1" ref="AC5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5" s="4">
        <f ca="1">LEN(Table2[[#This Row],[Data Checks]])</f>
        <v>0</v>
      </c>
      <c r="AE55" s="4" t="str">
        <f>IF(LEN(TRIM(Table2[[#This Row],[Referral Date]]))=0,"",IFERROR(NETWORKDAYS(Table2[[#This Row],[Referral Date]],EOMONTH(DATE('Reporting Month'!$B$2,'Reporting Month'!$B$1,1),0),Holidays),-NETWORKDAYS(EOMONTH(DATE('Reporting Month'!$B$2,'Reporting Month'!$B$1,1),0),Table2[[#This Row],[Referral Date]],Holidays)))</f>
        <v/>
      </c>
      <c r="AF5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5" s="4" t="str">
        <f>IF(OR(Table2[[#This Row],[Referral Date]]="",Table2[[#This Row],[FTC Screening Date]]=""),"",IFERROR(DATEDIF(Table2[[#This Row],[Referral Date]],Table2[[#This Row],[FTC Screening Date]],"d"),IFERROR(IF(DATEDIF(Table2[[#This Row],[FTC Screening Date]],Table2[[#This Row],[Referral Date]],"d")&gt;0,0,""),"")))</f>
        <v/>
      </c>
      <c r="AH55" s="4" t="str">
        <f>IFERROR(VLOOKUP(Table2[[#This Row],[Agency Name]],'Dropdown Values'!A:B,2,FALSE),"")</f>
        <v/>
      </c>
      <c r="AI55" s="2" t="str">
        <f>IF(OR(Table2[[#This Row],[Current Investigation Start Date]]="",Table2[[#This Row],[Referral Date]]=""),"",IFERROR(NETWORKDAYS(I55,J55,Holidays),""))</f>
        <v/>
      </c>
      <c r="AJ55" s="2" t="str">
        <f>IF(OR(Table2[[#This Row],[Initial Engagement Attempt Date]]="",Table2[[#This Row],[FTC Screening Date]]=""),"",IFERROR(NETWORKDAYS(Table2[[#This Row],[Initial Engagement Attempt Date]],Table2[[#This Row],[FTC Screening Date]],Holidays),""))</f>
        <v/>
      </c>
      <c r="AK5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5" s="4">
        <f>COUNTIFS(Table2[Agency Name],Table2[[#This Row],[Agency Name]],Table2[Client ID],Table2[[#This Row],[Client ID]])</f>
        <v>0</v>
      </c>
    </row>
    <row r="56" spans="12:38">
      <c r="L56" s="13"/>
      <c r="M56" s="13"/>
      <c r="N56" s="13"/>
      <c r="P56" s="13"/>
      <c r="W56" s="13"/>
      <c r="X56" s="13"/>
      <c r="AA5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6" s="4" t="str" cm="1">
        <f t="array" aca="1" ref="AC5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6" s="4">
        <f ca="1">LEN(Table2[[#This Row],[Data Checks]])</f>
        <v>0</v>
      </c>
      <c r="AE56" s="4" t="str">
        <f>IF(LEN(TRIM(Table2[[#This Row],[Referral Date]]))=0,"",IFERROR(NETWORKDAYS(Table2[[#This Row],[Referral Date]],EOMONTH(DATE('Reporting Month'!$B$2,'Reporting Month'!$B$1,1),0),Holidays),-NETWORKDAYS(EOMONTH(DATE('Reporting Month'!$B$2,'Reporting Month'!$B$1,1),0),Table2[[#This Row],[Referral Date]],Holidays)))</f>
        <v/>
      </c>
      <c r="AF5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6" s="4" t="str">
        <f>IF(OR(Table2[[#This Row],[Referral Date]]="",Table2[[#This Row],[FTC Screening Date]]=""),"",IFERROR(DATEDIF(Table2[[#This Row],[Referral Date]],Table2[[#This Row],[FTC Screening Date]],"d"),IFERROR(IF(DATEDIF(Table2[[#This Row],[FTC Screening Date]],Table2[[#This Row],[Referral Date]],"d")&gt;0,0,""),"")))</f>
        <v/>
      </c>
      <c r="AH56" s="4" t="str">
        <f>IFERROR(VLOOKUP(Table2[[#This Row],[Agency Name]],'Dropdown Values'!A:B,2,FALSE),"")</f>
        <v/>
      </c>
      <c r="AI56" s="2" t="str">
        <f>IF(OR(Table2[[#This Row],[Current Investigation Start Date]]="",Table2[[#This Row],[Referral Date]]=""),"",IFERROR(NETWORKDAYS(I56,J56,Holidays),""))</f>
        <v/>
      </c>
      <c r="AJ56" s="2" t="str">
        <f>IF(OR(Table2[[#This Row],[Initial Engagement Attempt Date]]="",Table2[[#This Row],[FTC Screening Date]]=""),"",IFERROR(NETWORKDAYS(Table2[[#This Row],[Initial Engagement Attempt Date]],Table2[[#This Row],[FTC Screening Date]],Holidays),""))</f>
        <v/>
      </c>
      <c r="AK5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6" s="4">
        <f>COUNTIFS(Table2[Agency Name],Table2[[#This Row],[Agency Name]],Table2[Client ID],Table2[[#This Row],[Client ID]])</f>
        <v>0</v>
      </c>
    </row>
    <row r="57" spans="12:38">
      <c r="L57" s="13"/>
      <c r="M57" s="13"/>
      <c r="N57" s="13"/>
      <c r="P57" s="13"/>
      <c r="W57" s="13"/>
      <c r="X57" s="13"/>
      <c r="AA5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7" s="4" t="str" cm="1">
        <f t="array" aca="1" ref="AC5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7" s="4">
        <f ca="1">LEN(Table2[[#This Row],[Data Checks]])</f>
        <v>0</v>
      </c>
      <c r="AE57" s="4" t="str">
        <f>IF(LEN(TRIM(Table2[[#This Row],[Referral Date]]))=0,"",IFERROR(NETWORKDAYS(Table2[[#This Row],[Referral Date]],EOMONTH(DATE('Reporting Month'!$B$2,'Reporting Month'!$B$1,1),0),Holidays),-NETWORKDAYS(EOMONTH(DATE('Reporting Month'!$B$2,'Reporting Month'!$B$1,1),0),Table2[[#This Row],[Referral Date]],Holidays)))</f>
        <v/>
      </c>
      <c r="AF5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7" s="4" t="str">
        <f>IF(OR(Table2[[#This Row],[Referral Date]]="",Table2[[#This Row],[FTC Screening Date]]=""),"",IFERROR(DATEDIF(Table2[[#This Row],[Referral Date]],Table2[[#This Row],[FTC Screening Date]],"d"),IFERROR(IF(DATEDIF(Table2[[#This Row],[FTC Screening Date]],Table2[[#This Row],[Referral Date]],"d")&gt;0,0,""),"")))</f>
        <v/>
      </c>
      <c r="AH57" s="4" t="str">
        <f>IFERROR(VLOOKUP(Table2[[#This Row],[Agency Name]],'Dropdown Values'!A:B,2,FALSE),"")</f>
        <v/>
      </c>
      <c r="AI57" s="2" t="str">
        <f>IF(OR(Table2[[#This Row],[Current Investigation Start Date]]="",Table2[[#This Row],[Referral Date]]=""),"",IFERROR(NETWORKDAYS(I57,J57,Holidays),""))</f>
        <v/>
      </c>
      <c r="AJ57" s="2" t="str">
        <f>IF(OR(Table2[[#This Row],[Initial Engagement Attempt Date]]="",Table2[[#This Row],[FTC Screening Date]]=""),"",IFERROR(NETWORKDAYS(Table2[[#This Row],[Initial Engagement Attempt Date]],Table2[[#This Row],[FTC Screening Date]],Holidays),""))</f>
        <v/>
      </c>
      <c r="AK5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7" s="4">
        <f>COUNTIFS(Table2[Agency Name],Table2[[#This Row],[Agency Name]],Table2[Client ID],Table2[[#This Row],[Client ID]])</f>
        <v>0</v>
      </c>
    </row>
    <row r="58" spans="12:38">
      <c r="L58" s="13"/>
      <c r="M58" s="13"/>
      <c r="N58" s="13"/>
      <c r="P58" s="13"/>
      <c r="W58" s="13"/>
      <c r="X58" s="13"/>
      <c r="AA5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8" s="4" t="str" cm="1">
        <f t="array" aca="1" ref="AC5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8" s="4">
        <f ca="1">LEN(Table2[[#This Row],[Data Checks]])</f>
        <v>0</v>
      </c>
      <c r="AE58" s="4" t="str">
        <f>IF(LEN(TRIM(Table2[[#This Row],[Referral Date]]))=0,"",IFERROR(NETWORKDAYS(Table2[[#This Row],[Referral Date]],EOMONTH(DATE('Reporting Month'!$B$2,'Reporting Month'!$B$1,1),0),Holidays),-NETWORKDAYS(EOMONTH(DATE('Reporting Month'!$B$2,'Reporting Month'!$B$1,1),0),Table2[[#This Row],[Referral Date]],Holidays)))</f>
        <v/>
      </c>
      <c r="AF5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8" s="4" t="str">
        <f>IF(OR(Table2[[#This Row],[Referral Date]]="",Table2[[#This Row],[FTC Screening Date]]=""),"",IFERROR(DATEDIF(Table2[[#This Row],[Referral Date]],Table2[[#This Row],[FTC Screening Date]],"d"),IFERROR(IF(DATEDIF(Table2[[#This Row],[FTC Screening Date]],Table2[[#This Row],[Referral Date]],"d")&gt;0,0,""),"")))</f>
        <v/>
      </c>
      <c r="AH58" s="4" t="str">
        <f>IFERROR(VLOOKUP(Table2[[#This Row],[Agency Name]],'Dropdown Values'!A:B,2,FALSE),"")</f>
        <v/>
      </c>
      <c r="AI58" s="2" t="str">
        <f>IF(OR(Table2[[#This Row],[Current Investigation Start Date]]="",Table2[[#This Row],[Referral Date]]=""),"",IFERROR(NETWORKDAYS(I58,J58,Holidays),""))</f>
        <v/>
      </c>
      <c r="AJ58" s="2" t="str">
        <f>IF(OR(Table2[[#This Row],[Initial Engagement Attempt Date]]="",Table2[[#This Row],[FTC Screening Date]]=""),"",IFERROR(NETWORKDAYS(Table2[[#This Row],[Initial Engagement Attempt Date]],Table2[[#This Row],[FTC Screening Date]],Holidays),""))</f>
        <v/>
      </c>
      <c r="AK5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8" s="4">
        <f>COUNTIFS(Table2[Agency Name],Table2[[#This Row],[Agency Name]],Table2[Client ID],Table2[[#This Row],[Client ID]])</f>
        <v>0</v>
      </c>
    </row>
    <row r="59" spans="12:38">
      <c r="L59" s="13"/>
      <c r="M59" s="13"/>
      <c r="N59" s="13"/>
      <c r="P59" s="13"/>
      <c r="W59" s="13"/>
      <c r="X59" s="13"/>
      <c r="AA5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9" s="4" t="str" cm="1">
        <f t="array" aca="1" ref="AC5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9" s="4">
        <f ca="1">LEN(Table2[[#This Row],[Data Checks]])</f>
        <v>0</v>
      </c>
      <c r="AE59" s="4" t="str">
        <f>IF(LEN(TRIM(Table2[[#This Row],[Referral Date]]))=0,"",IFERROR(NETWORKDAYS(Table2[[#This Row],[Referral Date]],EOMONTH(DATE('Reporting Month'!$B$2,'Reporting Month'!$B$1,1),0),Holidays),-NETWORKDAYS(EOMONTH(DATE('Reporting Month'!$B$2,'Reporting Month'!$B$1,1),0),Table2[[#This Row],[Referral Date]],Holidays)))</f>
        <v/>
      </c>
      <c r="AF5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9" s="4" t="str">
        <f>IF(OR(Table2[[#This Row],[Referral Date]]="",Table2[[#This Row],[FTC Screening Date]]=""),"",IFERROR(DATEDIF(Table2[[#This Row],[Referral Date]],Table2[[#This Row],[FTC Screening Date]],"d"),IFERROR(IF(DATEDIF(Table2[[#This Row],[FTC Screening Date]],Table2[[#This Row],[Referral Date]],"d")&gt;0,0,""),"")))</f>
        <v/>
      </c>
      <c r="AH59" s="4" t="str">
        <f>IFERROR(VLOOKUP(Table2[[#This Row],[Agency Name]],'Dropdown Values'!A:B,2,FALSE),"")</f>
        <v/>
      </c>
      <c r="AI59" s="2" t="str">
        <f>IF(OR(Table2[[#This Row],[Current Investigation Start Date]]="",Table2[[#This Row],[Referral Date]]=""),"",IFERROR(NETWORKDAYS(I59,J59,Holidays),""))</f>
        <v/>
      </c>
      <c r="AJ59" s="2" t="str">
        <f>IF(OR(Table2[[#This Row],[Initial Engagement Attempt Date]]="",Table2[[#This Row],[FTC Screening Date]]=""),"",IFERROR(NETWORKDAYS(Table2[[#This Row],[Initial Engagement Attempt Date]],Table2[[#This Row],[FTC Screening Date]],Holidays),""))</f>
        <v/>
      </c>
      <c r="AK5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9" s="4">
        <f>COUNTIFS(Table2[Agency Name],Table2[[#This Row],[Agency Name]],Table2[Client ID],Table2[[#This Row],[Client ID]])</f>
        <v>0</v>
      </c>
    </row>
    <row r="60" spans="12:38">
      <c r="L60" s="13"/>
      <c r="M60" s="13"/>
      <c r="N60" s="13"/>
      <c r="P60" s="13"/>
      <c r="W60" s="13"/>
      <c r="X60" s="13"/>
      <c r="AA6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0" s="4" t="str" cm="1">
        <f t="array" aca="1" ref="AC6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0" s="4">
        <f ca="1">LEN(Table2[[#This Row],[Data Checks]])</f>
        <v>0</v>
      </c>
      <c r="AE60" s="4" t="str">
        <f>IF(LEN(TRIM(Table2[[#This Row],[Referral Date]]))=0,"",IFERROR(NETWORKDAYS(Table2[[#This Row],[Referral Date]],EOMONTH(DATE('Reporting Month'!$B$2,'Reporting Month'!$B$1,1),0),Holidays),-NETWORKDAYS(EOMONTH(DATE('Reporting Month'!$B$2,'Reporting Month'!$B$1,1),0),Table2[[#This Row],[Referral Date]],Holidays)))</f>
        <v/>
      </c>
      <c r="AF6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0" s="4" t="str">
        <f>IF(OR(Table2[[#This Row],[Referral Date]]="",Table2[[#This Row],[FTC Screening Date]]=""),"",IFERROR(DATEDIF(Table2[[#This Row],[Referral Date]],Table2[[#This Row],[FTC Screening Date]],"d"),IFERROR(IF(DATEDIF(Table2[[#This Row],[FTC Screening Date]],Table2[[#This Row],[Referral Date]],"d")&gt;0,0,""),"")))</f>
        <v/>
      </c>
      <c r="AH60" s="4" t="str">
        <f>IFERROR(VLOOKUP(Table2[[#This Row],[Agency Name]],'Dropdown Values'!A:B,2,FALSE),"")</f>
        <v/>
      </c>
      <c r="AI60" s="2" t="str">
        <f>IF(OR(Table2[[#This Row],[Current Investigation Start Date]]="",Table2[[#This Row],[Referral Date]]=""),"",IFERROR(NETWORKDAYS(I60,J60,Holidays),""))</f>
        <v/>
      </c>
      <c r="AJ60" s="2" t="str">
        <f>IF(OR(Table2[[#This Row],[Initial Engagement Attempt Date]]="",Table2[[#This Row],[FTC Screening Date]]=""),"",IFERROR(NETWORKDAYS(Table2[[#This Row],[Initial Engagement Attempt Date]],Table2[[#This Row],[FTC Screening Date]],Holidays),""))</f>
        <v/>
      </c>
      <c r="AK6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0" s="4">
        <f>COUNTIFS(Table2[Agency Name],Table2[[#This Row],[Agency Name]],Table2[Client ID],Table2[[#This Row],[Client ID]])</f>
        <v>0</v>
      </c>
    </row>
    <row r="61" spans="12:38">
      <c r="L61" s="13"/>
      <c r="M61" s="13"/>
      <c r="N61" s="13"/>
      <c r="P61" s="13"/>
      <c r="W61" s="13"/>
      <c r="X61" s="13"/>
      <c r="AA6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1" s="4" t="str" cm="1">
        <f t="array" aca="1" ref="AC6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1" s="4">
        <f ca="1">LEN(Table2[[#This Row],[Data Checks]])</f>
        <v>0</v>
      </c>
      <c r="AE61" s="4" t="str">
        <f>IF(LEN(TRIM(Table2[[#This Row],[Referral Date]]))=0,"",IFERROR(NETWORKDAYS(Table2[[#This Row],[Referral Date]],EOMONTH(DATE('Reporting Month'!$B$2,'Reporting Month'!$B$1,1),0),Holidays),-NETWORKDAYS(EOMONTH(DATE('Reporting Month'!$B$2,'Reporting Month'!$B$1,1),0),Table2[[#This Row],[Referral Date]],Holidays)))</f>
        <v/>
      </c>
      <c r="AF6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1" s="4" t="str">
        <f>IF(OR(Table2[[#This Row],[Referral Date]]="",Table2[[#This Row],[FTC Screening Date]]=""),"",IFERROR(DATEDIF(Table2[[#This Row],[Referral Date]],Table2[[#This Row],[FTC Screening Date]],"d"),IFERROR(IF(DATEDIF(Table2[[#This Row],[FTC Screening Date]],Table2[[#This Row],[Referral Date]],"d")&gt;0,0,""),"")))</f>
        <v/>
      </c>
      <c r="AH61" s="4" t="str">
        <f>IFERROR(VLOOKUP(Table2[[#This Row],[Agency Name]],'Dropdown Values'!A:B,2,FALSE),"")</f>
        <v/>
      </c>
      <c r="AI61" s="2" t="str">
        <f>IF(OR(Table2[[#This Row],[Current Investigation Start Date]]="",Table2[[#This Row],[Referral Date]]=""),"",IFERROR(NETWORKDAYS(I61,J61,Holidays),""))</f>
        <v/>
      </c>
      <c r="AJ61" s="2" t="str">
        <f>IF(OR(Table2[[#This Row],[Initial Engagement Attempt Date]]="",Table2[[#This Row],[FTC Screening Date]]=""),"",IFERROR(NETWORKDAYS(Table2[[#This Row],[Initial Engagement Attempt Date]],Table2[[#This Row],[FTC Screening Date]],Holidays),""))</f>
        <v/>
      </c>
      <c r="AK6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1" s="4">
        <f>COUNTIFS(Table2[Agency Name],Table2[[#This Row],[Agency Name]],Table2[Client ID],Table2[[#This Row],[Client ID]])</f>
        <v>0</v>
      </c>
    </row>
    <row r="62" spans="12:38">
      <c r="L62" s="13"/>
      <c r="M62" s="13"/>
      <c r="N62" s="13"/>
      <c r="P62" s="13"/>
      <c r="W62" s="13"/>
      <c r="X62" s="13"/>
      <c r="AA6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2" s="4" t="str" cm="1">
        <f t="array" aca="1" ref="AC6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2" s="4">
        <f ca="1">LEN(Table2[[#This Row],[Data Checks]])</f>
        <v>0</v>
      </c>
      <c r="AE62" s="4" t="str">
        <f>IF(LEN(TRIM(Table2[[#This Row],[Referral Date]]))=0,"",IFERROR(NETWORKDAYS(Table2[[#This Row],[Referral Date]],EOMONTH(DATE('Reporting Month'!$B$2,'Reporting Month'!$B$1,1),0),Holidays),-NETWORKDAYS(EOMONTH(DATE('Reporting Month'!$B$2,'Reporting Month'!$B$1,1),0),Table2[[#This Row],[Referral Date]],Holidays)))</f>
        <v/>
      </c>
      <c r="AF6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2" s="4" t="str">
        <f>IF(OR(Table2[[#This Row],[Referral Date]]="",Table2[[#This Row],[FTC Screening Date]]=""),"",IFERROR(DATEDIF(Table2[[#This Row],[Referral Date]],Table2[[#This Row],[FTC Screening Date]],"d"),IFERROR(IF(DATEDIF(Table2[[#This Row],[FTC Screening Date]],Table2[[#This Row],[Referral Date]],"d")&gt;0,0,""),"")))</f>
        <v/>
      </c>
      <c r="AH62" s="4" t="str">
        <f>IFERROR(VLOOKUP(Table2[[#This Row],[Agency Name]],'Dropdown Values'!A:B,2,FALSE),"")</f>
        <v/>
      </c>
      <c r="AI62" s="2" t="str">
        <f>IF(OR(Table2[[#This Row],[Current Investigation Start Date]]="",Table2[[#This Row],[Referral Date]]=""),"",IFERROR(NETWORKDAYS(I62,J62,Holidays),""))</f>
        <v/>
      </c>
      <c r="AJ62" s="2" t="str">
        <f>IF(OR(Table2[[#This Row],[Initial Engagement Attempt Date]]="",Table2[[#This Row],[FTC Screening Date]]=""),"",IFERROR(NETWORKDAYS(Table2[[#This Row],[Initial Engagement Attempt Date]],Table2[[#This Row],[FTC Screening Date]],Holidays),""))</f>
        <v/>
      </c>
      <c r="AK6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2" s="4">
        <f>COUNTIFS(Table2[Agency Name],Table2[[#This Row],[Agency Name]],Table2[Client ID],Table2[[#This Row],[Client ID]])</f>
        <v>0</v>
      </c>
    </row>
    <row r="63" spans="12:38">
      <c r="L63" s="13"/>
      <c r="M63" s="13"/>
      <c r="N63" s="13"/>
      <c r="P63" s="13"/>
      <c r="W63" s="13"/>
      <c r="X63" s="13"/>
      <c r="AA6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3" s="4" t="str" cm="1">
        <f t="array" aca="1" ref="AC6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3" s="4">
        <f ca="1">LEN(Table2[[#This Row],[Data Checks]])</f>
        <v>0</v>
      </c>
      <c r="AE63" s="4" t="str">
        <f>IF(LEN(TRIM(Table2[[#This Row],[Referral Date]]))=0,"",IFERROR(NETWORKDAYS(Table2[[#This Row],[Referral Date]],EOMONTH(DATE('Reporting Month'!$B$2,'Reporting Month'!$B$1,1),0),Holidays),-NETWORKDAYS(EOMONTH(DATE('Reporting Month'!$B$2,'Reporting Month'!$B$1,1),0),Table2[[#This Row],[Referral Date]],Holidays)))</f>
        <v/>
      </c>
      <c r="AF6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3" s="4" t="str">
        <f>IF(OR(Table2[[#This Row],[Referral Date]]="",Table2[[#This Row],[FTC Screening Date]]=""),"",IFERROR(DATEDIF(Table2[[#This Row],[Referral Date]],Table2[[#This Row],[FTC Screening Date]],"d"),IFERROR(IF(DATEDIF(Table2[[#This Row],[FTC Screening Date]],Table2[[#This Row],[Referral Date]],"d")&gt;0,0,""),"")))</f>
        <v/>
      </c>
      <c r="AH63" s="4" t="str">
        <f>IFERROR(VLOOKUP(Table2[[#This Row],[Agency Name]],'Dropdown Values'!A:B,2,FALSE),"")</f>
        <v/>
      </c>
      <c r="AI63" s="2" t="str">
        <f>IF(OR(Table2[[#This Row],[Current Investigation Start Date]]="",Table2[[#This Row],[Referral Date]]=""),"",IFERROR(NETWORKDAYS(I63,J63,Holidays),""))</f>
        <v/>
      </c>
      <c r="AJ63" s="2" t="str">
        <f>IF(OR(Table2[[#This Row],[Initial Engagement Attempt Date]]="",Table2[[#This Row],[FTC Screening Date]]=""),"",IFERROR(NETWORKDAYS(Table2[[#This Row],[Initial Engagement Attempt Date]],Table2[[#This Row],[FTC Screening Date]],Holidays),""))</f>
        <v/>
      </c>
      <c r="AK6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3" s="4">
        <f>COUNTIFS(Table2[Agency Name],Table2[[#This Row],[Agency Name]],Table2[Client ID],Table2[[#This Row],[Client ID]])</f>
        <v>0</v>
      </c>
    </row>
    <row r="64" spans="12:38">
      <c r="L64" s="13"/>
      <c r="M64" s="13"/>
      <c r="N64" s="13"/>
      <c r="P64" s="13"/>
      <c r="W64" s="13"/>
      <c r="X64" s="13"/>
      <c r="AA6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4" s="4" t="str" cm="1">
        <f t="array" aca="1" ref="AC6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4" s="4">
        <f ca="1">LEN(Table2[[#This Row],[Data Checks]])</f>
        <v>0</v>
      </c>
      <c r="AE64" s="4" t="str">
        <f>IF(LEN(TRIM(Table2[[#This Row],[Referral Date]]))=0,"",IFERROR(NETWORKDAYS(Table2[[#This Row],[Referral Date]],EOMONTH(DATE('Reporting Month'!$B$2,'Reporting Month'!$B$1,1),0),Holidays),-NETWORKDAYS(EOMONTH(DATE('Reporting Month'!$B$2,'Reporting Month'!$B$1,1),0),Table2[[#This Row],[Referral Date]],Holidays)))</f>
        <v/>
      </c>
      <c r="AF6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4" s="4" t="str">
        <f>IF(OR(Table2[[#This Row],[Referral Date]]="",Table2[[#This Row],[FTC Screening Date]]=""),"",IFERROR(DATEDIF(Table2[[#This Row],[Referral Date]],Table2[[#This Row],[FTC Screening Date]],"d"),IFERROR(IF(DATEDIF(Table2[[#This Row],[FTC Screening Date]],Table2[[#This Row],[Referral Date]],"d")&gt;0,0,""),"")))</f>
        <v/>
      </c>
      <c r="AH64" s="4" t="str">
        <f>IFERROR(VLOOKUP(Table2[[#This Row],[Agency Name]],'Dropdown Values'!A:B,2,FALSE),"")</f>
        <v/>
      </c>
      <c r="AI64" s="2" t="str">
        <f>IF(OR(Table2[[#This Row],[Current Investigation Start Date]]="",Table2[[#This Row],[Referral Date]]=""),"",IFERROR(NETWORKDAYS(I64,J64,Holidays),""))</f>
        <v/>
      </c>
      <c r="AJ64" s="2" t="str">
        <f>IF(OR(Table2[[#This Row],[Initial Engagement Attempt Date]]="",Table2[[#This Row],[FTC Screening Date]]=""),"",IFERROR(NETWORKDAYS(Table2[[#This Row],[Initial Engagement Attempt Date]],Table2[[#This Row],[FTC Screening Date]],Holidays),""))</f>
        <v/>
      </c>
      <c r="AK6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4" s="4">
        <f>COUNTIFS(Table2[Agency Name],Table2[[#This Row],[Agency Name]],Table2[Client ID],Table2[[#This Row],[Client ID]])</f>
        <v>0</v>
      </c>
    </row>
    <row r="65" spans="12:38">
      <c r="L65" s="13"/>
      <c r="M65" s="13"/>
      <c r="N65" s="13"/>
      <c r="P65" s="13"/>
      <c r="W65" s="13"/>
      <c r="X65" s="13"/>
      <c r="AA6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5" s="4" t="str" cm="1">
        <f t="array" aca="1" ref="AC6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5" s="4">
        <f ca="1">LEN(Table2[[#This Row],[Data Checks]])</f>
        <v>0</v>
      </c>
      <c r="AE65" s="4" t="str">
        <f>IF(LEN(TRIM(Table2[[#This Row],[Referral Date]]))=0,"",IFERROR(NETWORKDAYS(Table2[[#This Row],[Referral Date]],EOMONTH(DATE('Reporting Month'!$B$2,'Reporting Month'!$B$1,1),0),Holidays),-NETWORKDAYS(EOMONTH(DATE('Reporting Month'!$B$2,'Reporting Month'!$B$1,1),0),Table2[[#This Row],[Referral Date]],Holidays)))</f>
        <v/>
      </c>
      <c r="AF6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5" s="4" t="str">
        <f>IF(OR(Table2[[#This Row],[Referral Date]]="",Table2[[#This Row],[FTC Screening Date]]=""),"",IFERROR(DATEDIF(Table2[[#This Row],[Referral Date]],Table2[[#This Row],[FTC Screening Date]],"d"),IFERROR(IF(DATEDIF(Table2[[#This Row],[FTC Screening Date]],Table2[[#This Row],[Referral Date]],"d")&gt;0,0,""),"")))</f>
        <v/>
      </c>
      <c r="AH65" s="4" t="str">
        <f>IFERROR(VLOOKUP(Table2[[#This Row],[Agency Name]],'Dropdown Values'!A:B,2,FALSE),"")</f>
        <v/>
      </c>
      <c r="AI65" s="2" t="str">
        <f>IF(OR(Table2[[#This Row],[Current Investigation Start Date]]="",Table2[[#This Row],[Referral Date]]=""),"",IFERROR(NETWORKDAYS(I65,J65,Holidays),""))</f>
        <v/>
      </c>
      <c r="AJ65" s="2" t="str">
        <f>IF(OR(Table2[[#This Row],[Initial Engagement Attempt Date]]="",Table2[[#This Row],[FTC Screening Date]]=""),"",IFERROR(NETWORKDAYS(Table2[[#This Row],[Initial Engagement Attempt Date]],Table2[[#This Row],[FTC Screening Date]],Holidays),""))</f>
        <v/>
      </c>
      <c r="AK6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5" s="4">
        <f>COUNTIFS(Table2[Agency Name],Table2[[#This Row],[Agency Name]],Table2[Client ID],Table2[[#This Row],[Client ID]])</f>
        <v>0</v>
      </c>
    </row>
    <row r="66" spans="12:38">
      <c r="L66" s="13"/>
      <c r="M66" s="13"/>
      <c r="N66" s="13"/>
      <c r="P66" s="13"/>
      <c r="W66" s="13"/>
      <c r="X66" s="13"/>
      <c r="AA6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6" s="4" t="str" cm="1">
        <f t="array" aca="1" ref="AC6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6" s="4">
        <f ca="1">LEN(Table2[[#This Row],[Data Checks]])</f>
        <v>0</v>
      </c>
      <c r="AE66" s="4" t="str">
        <f>IF(LEN(TRIM(Table2[[#This Row],[Referral Date]]))=0,"",IFERROR(NETWORKDAYS(Table2[[#This Row],[Referral Date]],EOMONTH(DATE('Reporting Month'!$B$2,'Reporting Month'!$B$1,1),0),Holidays),-NETWORKDAYS(EOMONTH(DATE('Reporting Month'!$B$2,'Reporting Month'!$B$1,1),0),Table2[[#This Row],[Referral Date]],Holidays)))</f>
        <v/>
      </c>
      <c r="AF6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6" s="4" t="str">
        <f>IF(OR(Table2[[#This Row],[Referral Date]]="",Table2[[#This Row],[FTC Screening Date]]=""),"",IFERROR(DATEDIF(Table2[[#This Row],[Referral Date]],Table2[[#This Row],[FTC Screening Date]],"d"),IFERROR(IF(DATEDIF(Table2[[#This Row],[FTC Screening Date]],Table2[[#This Row],[Referral Date]],"d")&gt;0,0,""),"")))</f>
        <v/>
      </c>
      <c r="AH66" s="4" t="str">
        <f>IFERROR(VLOOKUP(Table2[[#This Row],[Agency Name]],'Dropdown Values'!A:B,2,FALSE),"")</f>
        <v/>
      </c>
      <c r="AI66" s="2" t="str">
        <f>IF(OR(Table2[[#This Row],[Current Investigation Start Date]]="",Table2[[#This Row],[Referral Date]]=""),"",IFERROR(NETWORKDAYS(I66,J66,Holidays),""))</f>
        <v/>
      </c>
      <c r="AJ66" s="2" t="str">
        <f>IF(OR(Table2[[#This Row],[Initial Engagement Attempt Date]]="",Table2[[#This Row],[FTC Screening Date]]=""),"",IFERROR(NETWORKDAYS(Table2[[#This Row],[Initial Engagement Attempt Date]],Table2[[#This Row],[FTC Screening Date]],Holidays),""))</f>
        <v/>
      </c>
      <c r="AK6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6" s="4">
        <f>COUNTIFS(Table2[Agency Name],Table2[[#This Row],[Agency Name]],Table2[Client ID],Table2[[#This Row],[Client ID]])</f>
        <v>0</v>
      </c>
    </row>
    <row r="67" spans="12:38">
      <c r="L67" s="13"/>
      <c r="M67" s="13"/>
      <c r="N67" s="13"/>
      <c r="P67" s="13"/>
      <c r="W67" s="13"/>
      <c r="X67" s="13"/>
      <c r="AA6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7" s="4" t="str" cm="1">
        <f t="array" aca="1" ref="AC6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7" s="4">
        <f ca="1">LEN(Table2[[#This Row],[Data Checks]])</f>
        <v>0</v>
      </c>
      <c r="AE67" s="4" t="str">
        <f>IF(LEN(TRIM(Table2[[#This Row],[Referral Date]]))=0,"",IFERROR(NETWORKDAYS(Table2[[#This Row],[Referral Date]],EOMONTH(DATE('Reporting Month'!$B$2,'Reporting Month'!$B$1,1),0),Holidays),-NETWORKDAYS(EOMONTH(DATE('Reporting Month'!$B$2,'Reporting Month'!$B$1,1),0),Table2[[#This Row],[Referral Date]],Holidays)))</f>
        <v/>
      </c>
      <c r="AF6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7" s="4" t="str">
        <f>IF(OR(Table2[[#This Row],[Referral Date]]="",Table2[[#This Row],[FTC Screening Date]]=""),"",IFERROR(DATEDIF(Table2[[#This Row],[Referral Date]],Table2[[#This Row],[FTC Screening Date]],"d"),IFERROR(IF(DATEDIF(Table2[[#This Row],[FTC Screening Date]],Table2[[#This Row],[Referral Date]],"d")&gt;0,0,""),"")))</f>
        <v/>
      </c>
      <c r="AH67" s="4" t="str">
        <f>IFERROR(VLOOKUP(Table2[[#This Row],[Agency Name]],'Dropdown Values'!A:B,2,FALSE),"")</f>
        <v/>
      </c>
      <c r="AI67" s="2" t="str">
        <f>IF(OR(Table2[[#This Row],[Current Investigation Start Date]]="",Table2[[#This Row],[Referral Date]]=""),"",IFERROR(NETWORKDAYS(I67,J67,Holidays),""))</f>
        <v/>
      </c>
      <c r="AJ67" s="2" t="str">
        <f>IF(OR(Table2[[#This Row],[Initial Engagement Attempt Date]]="",Table2[[#This Row],[FTC Screening Date]]=""),"",IFERROR(NETWORKDAYS(Table2[[#This Row],[Initial Engagement Attempt Date]],Table2[[#This Row],[FTC Screening Date]],Holidays),""))</f>
        <v/>
      </c>
      <c r="AK6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7" s="4">
        <f>COUNTIFS(Table2[Agency Name],Table2[[#This Row],[Agency Name]],Table2[Client ID],Table2[[#This Row],[Client ID]])</f>
        <v>0</v>
      </c>
    </row>
    <row r="68" spans="12:38">
      <c r="L68" s="13"/>
      <c r="M68" s="13"/>
      <c r="N68" s="13"/>
      <c r="P68" s="13"/>
      <c r="W68" s="13"/>
      <c r="X68" s="13"/>
      <c r="AA6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8" s="4" t="str" cm="1">
        <f t="array" aca="1" ref="AC6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8" s="4">
        <f ca="1">LEN(Table2[[#This Row],[Data Checks]])</f>
        <v>0</v>
      </c>
      <c r="AE68" s="4" t="str">
        <f>IF(LEN(TRIM(Table2[[#This Row],[Referral Date]]))=0,"",IFERROR(NETWORKDAYS(Table2[[#This Row],[Referral Date]],EOMONTH(DATE('Reporting Month'!$B$2,'Reporting Month'!$B$1,1),0),Holidays),-NETWORKDAYS(EOMONTH(DATE('Reporting Month'!$B$2,'Reporting Month'!$B$1,1),0),Table2[[#This Row],[Referral Date]],Holidays)))</f>
        <v/>
      </c>
      <c r="AF6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8" s="4" t="str">
        <f>IF(OR(Table2[[#This Row],[Referral Date]]="",Table2[[#This Row],[FTC Screening Date]]=""),"",IFERROR(DATEDIF(Table2[[#This Row],[Referral Date]],Table2[[#This Row],[FTC Screening Date]],"d"),IFERROR(IF(DATEDIF(Table2[[#This Row],[FTC Screening Date]],Table2[[#This Row],[Referral Date]],"d")&gt;0,0,""),"")))</f>
        <v/>
      </c>
      <c r="AH68" s="4" t="str">
        <f>IFERROR(VLOOKUP(Table2[[#This Row],[Agency Name]],'Dropdown Values'!A:B,2,FALSE),"")</f>
        <v/>
      </c>
      <c r="AI68" s="2" t="str">
        <f>IF(OR(Table2[[#This Row],[Current Investigation Start Date]]="",Table2[[#This Row],[Referral Date]]=""),"",IFERROR(NETWORKDAYS(I68,J68,Holidays),""))</f>
        <v/>
      </c>
      <c r="AJ68" s="2" t="str">
        <f>IF(OR(Table2[[#This Row],[Initial Engagement Attempt Date]]="",Table2[[#This Row],[FTC Screening Date]]=""),"",IFERROR(NETWORKDAYS(Table2[[#This Row],[Initial Engagement Attempt Date]],Table2[[#This Row],[FTC Screening Date]],Holidays),""))</f>
        <v/>
      </c>
      <c r="AK6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8" s="4">
        <f>COUNTIFS(Table2[Agency Name],Table2[[#This Row],[Agency Name]],Table2[Client ID],Table2[[#This Row],[Client ID]])</f>
        <v>0</v>
      </c>
    </row>
    <row r="69" spans="12:38">
      <c r="L69" s="13"/>
      <c r="M69" s="13"/>
      <c r="N69" s="13"/>
      <c r="P69" s="13"/>
      <c r="W69" s="13"/>
      <c r="X69" s="13"/>
      <c r="AA6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9" s="4" t="str" cm="1">
        <f t="array" aca="1" ref="AC6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9" s="4">
        <f ca="1">LEN(Table2[[#This Row],[Data Checks]])</f>
        <v>0</v>
      </c>
      <c r="AE69" s="4" t="str">
        <f>IF(LEN(TRIM(Table2[[#This Row],[Referral Date]]))=0,"",IFERROR(NETWORKDAYS(Table2[[#This Row],[Referral Date]],EOMONTH(DATE('Reporting Month'!$B$2,'Reporting Month'!$B$1,1),0),Holidays),-NETWORKDAYS(EOMONTH(DATE('Reporting Month'!$B$2,'Reporting Month'!$B$1,1),0),Table2[[#This Row],[Referral Date]],Holidays)))</f>
        <v/>
      </c>
      <c r="AF6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9" s="4" t="str">
        <f>IF(OR(Table2[[#This Row],[Referral Date]]="",Table2[[#This Row],[FTC Screening Date]]=""),"",IFERROR(DATEDIF(Table2[[#This Row],[Referral Date]],Table2[[#This Row],[FTC Screening Date]],"d"),IFERROR(IF(DATEDIF(Table2[[#This Row],[FTC Screening Date]],Table2[[#This Row],[Referral Date]],"d")&gt;0,0,""),"")))</f>
        <v/>
      </c>
      <c r="AH69" s="4" t="str">
        <f>IFERROR(VLOOKUP(Table2[[#This Row],[Agency Name]],'Dropdown Values'!A:B,2,FALSE),"")</f>
        <v/>
      </c>
      <c r="AI69" s="2" t="str">
        <f>IF(OR(Table2[[#This Row],[Current Investigation Start Date]]="",Table2[[#This Row],[Referral Date]]=""),"",IFERROR(NETWORKDAYS(I69,J69,Holidays),""))</f>
        <v/>
      </c>
      <c r="AJ69" s="2" t="str">
        <f>IF(OR(Table2[[#This Row],[Initial Engagement Attempt Date]]="",Table2[[#This Row],[FTC Screening Date]]=""),"",IFERROR(NETWORKDAYS(Table2[[#This Row],[Initial Engagement Attempt Date]],Table2[[#This Row],[FTC Screening Date]],Holidays),""))</f>
        <v/>
      </c>
      <c r="AK6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9" s="4">
        <f>COUNTIFS(Table2[Agency Name],Table2[[#This Row],[Agency Name]],Table2[Client ID],Table2[[#This Row],[Client ID]])</f>
        <v>0</v>
      </c>
    </row>
    <row r="70" spans="12:38">
      <c r="L70" s="13"/>
      <c r="M70" s="13"/>
      <c r="N70" s="13"/>
      <c r="P70" s="13"/>
      <c r="W70" s="13"/>
      <c r="X70" s="13"/>
      <c r="AA7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0" s="4" t="str" cm="1">
        <f t="array" aca="1" ref="AC7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0" s="4">
        <f ca="1">LEN(Table2[[#This Row],[Data Checks]])</f>
        <v>0</v>
      </c>
      <c r="AE70" s="4" t="str">
        <f>IF(LEN(TRIM(Table2[[#This Row],[Referral Date]]))=0,"",IFERROR(NETWORKDAYS(Table2[[#This Row],[Referral Date]],EOMONTH(DATE('Reporting Month'!$B$2,'Reporting Month'!$B$1,1),0),Holidays),-NETWORKDAYS(EOMONTH(DATE('Reporting Month'!$B$2,'Reporting Month'!$B$1,1),0),Table2[[#This Row],[Referral Date]],Holidays)))</f>
        <v/>
      </c>
      <c r="AF7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0" s="4" t="str">
        <f>IF(OR(Table2[[#This Row],[Referral Date]]="",Table2[[#This Row],[FTC Screening Date]]=""),"",IFERROR(DATEDIF(Table2[[#This Row],[Referral Date]],Table2[[#This Row],[FTC Screening Date]],"d"),IFERROR(IF(DATEDIF(Table2[[#This Row],[FTC Screening Date]],Table2[[#This Row],[Referral Date]],"d")&gt;0,0,""),"")))</f>
        <v/>
      </c>
      <c r="AH70" s="4" t="str">
        <f>IFERROR(VLOOKUP(Table2[[#This Row],[Agency Name]],'Dropdown Values'!A:B,2,FALSE),"")</f>
        <v/>
      </c>
      <c r="AI70" s="2" t="str">
        <f>IF(OR(Table2[[#This Row],[Current Investigation Start Date]]="",Table2[[#This Row],[Referral Date]]=""),"",IFERROR(NETWORKDAYS(I70,J70,Holidays),""))</f>
        <v/>
      </c>
      <c r="AJ70" s="2" t="str">
        <f>IF(OR(Table2[[#This Row],[Initial Engagement Attempt Date]]="",Table2[[#This Row],[FTC Screening Date]]=""),"",IFERROR(NETWORKDAYS(Table2[[#This Row],[Initial Engagement Attempt Date]],Table2[[#This Row],[FTC Screening Date]],Holidays),""))</f>
        <v/>
      </c>
      <c r="AK7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0" s="4">
        <f>COUNTIFS(Table2[Agency Name],Table2[[#This Row],[Agency Name]],Table2[Client ID],Table2[[#This Row],[Client ID]])</f>
        <v>0</v>
      </c>
    </row>
    <row r="71" spans="12:38">
      <c r="L71" s="13"/>
      <c r="M71" s="13"/>
      <c r="N71" s="13"/>
      <c r="P71" s="13"/>
      <c r="W71" s="13"/>
      <c r="X71" s="13"/>
      <c r="AA7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1" s="4" t="str" cm="1">
        <f t="array" aca="1" ref="AC7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1" s="4">
        <f ca="1">LEN(Table2[[#This Row],[Data Checks]])</f>
        <v>0</v>
      </c>
      <c r="AE71" s="4" t="str">
        <f>IF(LEN(TRIM(Table2[[#This Row],[Referral Date]]))=0,"",IFERROR(NETWORKDAYS(Table2[[#This Row],[Referral Date]],EOMONTH(DATE('Reporting Month'!$B$2,'Reporting Month'!$B$1,1),0),Holidays),-NETWORKDAYS(EOMONTH(DATE('Reporting Month'!$B$2,'Reporting Month'!$B$1,1),0),Table2[[#This Row],[Referral Date]],Holidays)))</f>
        <v/>
      </c>
      <c r="AF7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1" s="4" t="str">
        <f>IF(OR(Table2[[#This Row],[Referral Date]]="",Table2[[#This Row],[FTC Screening Date]]=""),"",IFERROR(DATEDIF(Table2[[#This Row],[Referral Date]],Table2[[#This Row],[FTC Screening Date]],"d"),IFERROR(IF(DATEDIF(Table2[[#This Row],[FTC Screening Date]],Table2[[#This Row],[Referral Date]],"d")&gt;0,0,""),"")))</f>
        <v/>
      </c>
      <c r="AH71" s="4" t="str">
        <f>IFERROR(VLOOKUP(Table2[[#This Row],[Agency Name]],'Dropdown Values'!A:B,2,FALSE),"")</f>
        <v/>
      </c>
      <c r="AI71" s="2" t="str">
        <f>IF(OR(Table2[[#This Row],[Current Investigation Start Date]]="",Table2[[#This Row],[Referral Date]]=""),"",IFERROR(NETWORKDAYS(I71,J71,Holidays),""))</f>
        <v/>
      </c>
      <c r="AJ71" s="2" t="str">
        <f>IF(OR(Table2[[#This Row],[Initial Engagement Attempt Date]]="",Table2[[#This Row],[FTC Screening Date]]=""),"",IFERROR(NETWORKDAYS(Table2[[#This Row],[Initial Engagement Attempt Date]],Table2[[#This Row],[FTC Screening Date]],Holidays),""))</f>
        <v/>
      </c>
      <c r="AK7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1" s="4">
        <f>COUNTIFS(Table2[Agency Name],Table2[[#This Row],[Agency Name]],Table2[Client ID],Table2[[#This Row],[Client ID]])</f>
        <v>0</v>
      </c>
    </row>
    <row r="72" spans="12:38">
      <c r="L72" s="13"/>
      <c r="M72" s="13"/>
      <c r="N72" s="13"/>
      <c r="P72" s="13"/>
      <c r="W72" s="13"/>
      <c r="X72" s="13"/>
      <c r="AA7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2" s="4" t="str" cm="1">
        <f t="array" aca="1" ref="AC7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2" s="4">
        <f ca="1">LEN(Table2[[#This Row],[Data Checks]])</f>
        <v>0</v>
      </c>
      <c r="AE72" s="4" t="str">
        <f>IF(LEN(TRIM(Table2[[#This Row],[Referral Date]]))=0,"",IFERROR(NETWORKDAYS(Table2[[#This Row],[Referral Date]],EOMONTH(DATE('Reporting Month'!$B$2,'Reporting Month'!$B$1,1),0),Holidays),-NETWORKDAYS(EOMONTH(DATE('Reporting Month'!$B$2,'Reporting Month'!$B$1,1),0),Table2[[#This Row],[Referral Date]],Holidays)))</f>
        <v/>
      </c>
      <c r="AF7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2" s="4" t="str">
        <f>IF(OR(Table2[[#This Row],[Referral Date]]="",Table2[[#This Row],[FTC Screening Date]]=""),"",IFERROR(DATEDIF(Table2[[#This Row],[Referral Date]],Table2[[#This Row],[FTC Screening Date]],"d"),IFERROR(IF(DATEDIF(Table2[[#This Row],[FTC Screening Date]],Table2[[#This Row],[Referral Date]],"d")&gt;0,0,""),"")))</f>
        <v/>
      </c>
      <c r="AH72" s="4" t="str">
        <f>IFERROR(VLOOKUP(Table2[[#This Row],[Agency Name]],'Dropdown Values'!A:B,2,FALSE),"")</f>
        <v/>
      </c>
      <c r="AI72" s="2" t="str">
        <f>IF(OR(Table2[[#This Row],[Current Investigation Start Date]]="",Table2[[#This Row],[Referral Date]]=""),"",IFERROR(NETWORKDAYS(I72,J72,Holidays),""))</f>
        <v/>
      </c>
      <c r="AJ72" s="2" t="str">
        <f>IF(OR(Table2[[#This Row],[Initial Engagement Attempt Date]]="",Table2[[#This Row],[FTC Screening Date]]=""),"",IFERROR(NETWORKDAYS(Table2[[#This Row],[Initial Engagement Attempt Date]],Table2[[#This Row],[FTC Screening Date]],Holidays),""))</f>
        <v/>
      </c>
      <c r="AK7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2" s="4">
        <f>COUNTIFS(Table2[Agency Name],Table2[[#This Row],[Agency Name]],Table2[Client ID],Table2[[#This Row],[Client ID]])</f>
        <v>0</v>
      </c>
    </row>
    <row r="73" spans="12:38">
      <c r="L73" s="13"/>
      <c r="M73" s="13"/>
      <c r="N73" s="13"/>
      <c r="P73" s="13"/>
      <c r="W73" s="13"/>
      <c r="X73" s="13"/>
      <c r="AA7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3" s="4" t="str" cm="1">
        <f t="array" aca="1" ref="AC7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3" s="4">
        <f ca="1">LEN(Table2[[#This Row],[Data Checks]])</f>
        <v>0</v>
      </c>
      <c r="AE73" s="4" t="str">
        <f>IF(LEN(TRIM(Table2[[#This Row],[Referral Date]]))=0,"",IFERROR(NETWORKDAYS(Table2[[#This Row],[Referral Date]],EOMONTH(DATE('Reporting Month'!$B$2,'Reporting Month'!$B$1,1),0),Holidays),-NETWORKDAYS(EOMONTH(DATE('Reporting Month'!$B$2,'Reporting Month'!$B$1,1),0),Table2[[#This Row],[Referral Date]],Holidays)))</f>
        <v/>
      </c>
      <c r="AF7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3" s="4" t="str">
        <f>IF(OR(Table2[[#This Row],[Referral Date]]="",Table2[[#This Row],[FTC Screening Date]]=""),"",IFERROR(DATEDIF(Table2[[#This Row],[Referral Date]],Table2[[#This Row],[FTC Screening Date]],"d"),IFERROR(IF(DATEDIF(Table2[[#This Row],[FTC Screening Date]],Table2[[#This Row],[Referral Date]],"d")&gt;0,0,""),"")))</f>
        <v/>
      </c>
      <c r="AH73" s="4" t="str">
        <f>IFERROR(VLOOKUP(Table2[[#This Row],[Agency Name]],'Dropdown Values'!A:B,2,FALSE),"")</f>
        <v/>
      </c>
      <c r="AI73" s="2" t="str">
        <f>IF(OR(Table2[[#This Row],[Current Investigation Start Date]]="",Table2[[#This Row],[Referral Date]]=""),"",IFERROR(NETWORKDAYS(I73,J73,Holidays),""))</f>
        <v/>
      </c>
      <c r="AJ73" s="2" t="str">
        <f>IF(OR(Table2[[#This Row],[Initial Engagement Attempt Date]]="",Table2[[#This Row],[FTC Screening Date]]=""),"",IFERROR(NETWORKDAYS(Table2[[#This Row],[Initial Engagement Attempt Date]],Table2[[#This Row],[FTC Screening Date]],Holidays),""))</f>
        <v/>
      </c>
      <c r="AK7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3" s="4">
        <f>COUNTIFS(Table2[Agency Name],Table2[[#This Row],[Agency Name]],Table2[Client ID],Table2[[#This Row],[Client ID]])</f>
        <v>0</v>
      </c>
    </row>
    <row r="74" spans="12:38">
      <c r="L74" s="13"/>
      <c r="M74" s="13"/>
      <c r="N74" s="13"/>
      <c r="P74" s="13"/>
      <c r="W74" s="13"/>
      <c r="X74" s="13"/>
      <c r="AA7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4" s="4" t="str" cm="1">
        <f t="array" aca="1" ref="AC7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4" s="4">
        <f ca="1">LEN(Table2[[#This Row],[Data Checks]])</f>
        <v>0</v>
      </c>
      <c r="AE74" s="4" t="str">
        <f>IF(LEN(TRIM(Table2[[#This Row],[Referral Date]]))=0,"",IFERROR(NETWORKDAYS(Table2[[#This Row],[Referral Date]],EOMONTH(DATE('Reporting Month'!$B$2,'Reporting Month'!$B$1,1),0),Holidays),-NETWORKDAYS(EOMONTH(DATE('Reporting Month'!$B$2,'Reporting Month'!$B$1,1),0),Table2[[#This Row],[Referral Date]],Holidays)))</f>
        <v/>
      </c>
      <c r="AF7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4" s="4" t="str">
        <f>IF(OR(Table2[[#This Row],[Referral Date]]="",Table2[[#This Row],[FTC Screening Date]]=""),"",IFERROR(DATEDIF(Table2[[#This Row],[Referral Date]],Table2[[#This Row],[FTC Screening Date]],"d"),IFERROR(IF(DATEDIF(Table2[[#This Row],[FTC Screening Date]],Table2[[#This Row],[Referral Date]],"d")&gt;0,0,""),"")))</f>
        <v/>
      </c>
      <c r="AH74" s="4" t="str">
        <f>IFERROR(VLOOKUP(Table2[[#This Row],[Agency Name]],'Dropdown Values'!A:B,2,FALSE),"")</f>
        <v/>
      </c>
      <c r="AI74" s="2" t="str">
        <f>IF(OR(Table2[[#This Row],[Current Investigation Start Date]]="",Table2[[#This Row],[Referral Date]]=""),"",IFERROR(NETWORKDAYS(I74,J74,Holidays),""))</f>
        <v/>
      </c>
      <c r="AJ74" s="2" t="str">
        <f>IF(OR(Table2[[#This Row],[Initial Engagement Attempt Date]]="",Table2[[#This Row],[FTC Screening Date]]=""),"",IFERROR(NETWORKDAYS(Table2[[#This Row],[Initial Engagement Attempt Date]],Table2[[#This Row],[FTC Screening Date]],Holidays),""))</f>
        <v/>
      </c>
      <c r="AK7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4" s="4">
        <f>COUNTIFS(Table2[Agency Name],Table2[[#This Row],[Agency Name]],Table2[Client ID],Table2[[#This Row],[Client ID]])</f>
        <v>0</v>
      </c>
    </row>
    <row r="75" spans="12:38">
      <c r="L75" s="13"/>
      <c r="M75" s="13"/>
      <c r="N75" s="13"/>
      <c r="P75" s="13"/>
      <c r="W75" s="13"/>
      <c r="X75" s="13"/>
      <c r="AA7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5" s="4" t="str" cm="1">
        <f t="array" aca="1" ref="AC7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5" s="4">
        <f ca="1">LEN(Table2[[#This Row],[Data Checks]])</f>
        <v>0</v>
      </c>
      <c r="AE75" s="4" t="str">
        <f>IF(LEN(TRIM(Table2[[#This Row],[Referral Date]]))=0,"",IFERROR(NETWORKDAYS(Table2[[#This Row],[Referral Date]],EOMONTH(DATE('Reporting Month'!$B$2,'Reporting Month'!$B$1,1),0),Holidays),-NETWORKDAYS(EOMONTH(DATE('Reporting Month'!$B$2,'Reporting Month'!$B$1,1),0),Table2[[#This Row],[Referral Date]],Holidays)))</f>
        <v/>
      </c>
      <c r="AF7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5" s="4" t="str">
        <f>IF(OR(Table2[[#This Row],[Referral Date]]="",Table2[[#This Row],[FTC Screening Date]]=""),"",IFERROR(DATEDIF(Table2[[#This Row],[Referral Date]],Table2[[#This Row],[FTC Screening Date]],"d"),IFERROR(IF(DATEDIF(Table2[[#This Row],[FTC Screening Date]],Table2[[#This Row],[Referral Date]],"d")&gt;0,0,""),"")))</f>
        <v/>
      </c>
      <c r="AH75" s="4" t="str">
        <f>IFERROR(VLOOKUP(Table2[[#This Row],[Agency Name]],'Dropdown Values'!A:B,2,FALSE),"")</f>
        <v/>
      </c>
      <c r="AI75" s="2" t="str">
        <f>IF(OR(Table2[[#This Row],[Current Investigation Start Date]]="",Table2[[#This Row],[Referral Date]]=""),"",IFERROR(NETWORKDAYS(I75,J75,Holidays),""))</f>
        <v/>
      </c>
      <c r="AJ75" s="2" t="str">
        <f>IF(OR(Table2[[#This Row],[Initial Engagement Attempt Date]]="",Table2[[#This Row],[FTC Screening Date]]=""),"",IFERROR(NETWORKDAYS(Table2[[#This Row],[Initial Engagement Attempt Date]],Table2[[#This Row],[FTC Screening Date]],Holidays),""))</f>
        <v/>
      </c>
      <c r="AK7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5" s="4">
        <f>COUNTIFS(Table2[Agency Name],Table2[[#This Row],[Agency Name]],Table2[Client ID],Table2[[#This Row],[Client ID]])</f>
        <v>0</v>
      </c>
    </row>
    <row r="76" spans="12:38">
      <c r="L76" s="13"/>
      <c r="M76" s="13"/>
      <c r="N76" s="13"/>
      <c r="P76" s="13"/>
      <c r="W76" s="13"/>
      <c r="X76" s="13"/>
      <c r="AA7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6" s="4" t="str" cm="1">
        <f t="array" aca="1" ref="AC7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6" s="4">
        <f ca="1">LEN(Table2[[#This Row],[Data Checks]])</f>
        <v>0</v>
      </c>
      <c r="AE76" s="4" t="str">
        <f>IF(LEN(TRIM(Table2[[#This Row],[Referral Date]]))=0,"",IFERROR(NETWORKDAYS(Table2[[#This Row],[Referral Date]],EOMONTH(DATE('Reporting Month'!$B$2,'Reporting Month'!$B$1,1),0),Holidays),-NETWORKDAYS(EOMONTH(DATE('Reporting Month'!$B$2,'Reporting Month'!$B$1,1),0),Table2[[#This Row],[Referral Date]],Holidays)))</f>
        <v/>
      </c>
      <c r="AF7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6" s="4" t="str">
        <f>IF(OR(Table2[[#This Row],[Referral Date]]="",Table2[[#This Row],[FTC Screening Date]]=""),"",IFERROR(DATEDIF(Table2[[#This Row],[Referral Date]],Table2[[#This Row],[FTC Screening Date]],"d"),IFERROR(IF(DATEDIF(Table2[[#This Row],[FTC Screening Date]],Table2[[#This Row],[Referral Date]],"d")&gt;0,0,""),"")))</f>
        <v/>
      </c>
      <c r="AH76" s="4" t="str">
        <f>IFERROR(VLOOKUP(Table2[[#This Row],[Agency Name]],'Dropdown Values'!A:B,2,FALSE),"")</f>
        <v/>
      </c>
      <c r="AI76" s="2" t="str">
        <f>IF(OR(Table2[[#This Row],[Current Investigation Start Date]]="",Table2[[#This Row],[Referral Date]]=""),"",IFERROR(NETWORKDAYS(I76,J76,Holidays),""))</f>
        <v/>
      </c>
      <c r="AJ76" s="2" t="str">
        <f>IF(OR(Table2[[#This Row],[Initial Engagement Attempt Date]]="",Table2[[#This Row],[FTC Screening Date]]=""),"",IFERROR(NETWORKDAYS(Table2[[#This Row],[Initial Engagement Attempt Date]],Table2[[#This Row],[FTC Screening Date]],Holidays),""))</f>
        <v/>
      </c>
      <c r="AK7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6" s="4">
        <f>COUNTIFS(Table2[Agency Name],Table2[[#This Row],[Agency Name]],Table2[Client ID],Table2[[#This Row],[Client ID]])</f>
        <v>0</v>
      </c>
    </row>
    <row r="77" spans="12:38">
      <c r="L77" s="13"/>
      <c r="M77" s="13"/>
      <c r="N77" s="13"/>
      <c r="P77" s="13"/>
      <c r="W77" s="13"/>
      <c r="X77" s="13"/>
      <c r="AA7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7" s="4" t="str" cm="1">
        <f t="array" aca="1" ref="AC7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7" s="4">
        <f ca="1">LEN(Table2[[#This Row],[Data Checks]])</f>
        <v>0</v>
      </c>
      <c r="AE77" s="4" t="str">
        <f>IF(LEN(TRIM(Table2[[#This Row],[Referral Date]]))=0,"",IFERROR(NETWORKDAYS(Table2[[#This Row],[Referral Date]],EOMONTH(DATE('Reporting Month'!$B$2,'Reporting Month'!$B$1,1),0),Holidays),-NETWORKDAYS(EOMONTH(DATE('Reporting Month'!$B$2,'Reporting Month'!$B$1,1),0),Table2[[#This Row],[Referral Date]],Holidays)))</f>
        <v/>
      </c>
      <c r="AF7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7" s="4" t="str">
        <f>IF(OR(Table2[[#This Row],[Referral Date]]="",Table2[[#This Row],[FTC Screening Date]]=""),"",IFERROR(DATEDIF(Table2[[#This Row],[Referral Date]],Table2[[#This Row],[FTC Screening Date]],"d"),IFERROR(IF(DATEDIF(Table2[[#This Row],[FTC Screening Date]],Table2[[#This Row],[Referral Date]],"d")&gt;0,0,""),"")))</f>
        <v/>
      </c>
      <c r="AH77" s="4" t="str">
        <f>IFERROR(VLOOKUP(Table2[[#This Row],[Agency Name]],'Dropdown Values'!A:B,2,FALSE),"")</f>
        <v/>
      </c>
      <c r="AI77" s="2" t="str">
        <f>IF(OR(Table2[[#This Row],[Current Investigation Start Date]]="",Table2[[#This Row],[Referral Date]]=""),"",IFERROR(NETWORKDAYS(I77,J77,Holidays),""))</f>
        <v/>
      </c>
      <c r="AJ77" s="2" t="str">
        <f>IF(OR(Table2[[#This Row],[Initial Engagement Attempt Date]]="",Table2[[#This Row],[FTC Screening Date]]=""),"",IFERROR(NETWORKDAYS(Table2[[#This Row],[Initial Engagement Attempt Date]],Table2[[#This Row],[FTC Screening Date]],Holidays),""))</f>
        <v/>
      </c>
      <c r="AK7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7" s="4">
        <f>COUNTIFS(Table2[Agency Name],Table2[[#This Row],[Agency Name]],Table2[Client ID],Table2[[#This Row],[Client ID]])</f>
        <v>0</v>
      </c>
    </row>
    <row r="78" spans="12:38">
      <c r="L78" s="13"/>
      <c r="M78" s="13"/>
      <c r="N78" s="13"/>
      <c r="P78" s="13"/>
      <c r="W78" s="13"/>
      <c r="X78" s="13"/>
      <c r="AA7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8" s="4" t="str" cm="1">
        <f t="array" aca="1" ref="AC7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8" s="4">
        <f ca="1">LEN(Table2[[#This Row],[Data Checks]])</f>
        <v>0</v>
      </c>
      <c r="AE78" s="4" t="str">
        <f>IF(LEN(TRIM(Table2[[#This Row],[Referral Date]]))=0,"",IFERROR(NETWORKDAYS(Table2[[#This Row],[Referral Date]],EOMONTH(DATE('Reporting Month'!$B$2,'Reporting Month'!$B$1,1),0),Holidays),-NETWORKDAYS(EOMONTH(DATE('Reporting Month'!$B$2,'Reporting Month'!$B$1,1),0),Table2[[#This Row],[Referral Date]],Holidays)))</f>
        <v/>
      </c>
      <c r="AF7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8" s="4" t="str">
        <f>IF(OR(Table2[[#This Row],[Referral Date]]="",Table2[[#This Row],[FTC Screening Date]]=""),"",IFERROR(DATEDIF(Table2[[#This Row],[Referral Date]],Table2[[#This Row],[FTC Screening Date]],"d"),IFERROR(IF(DATEDIF(Table2[[#This Row],[FTC Screening Date]],Table2[[#This Row],[Referral Date]],"d")&gt;0,0,""),"")))</f>
        <v/>
      </c>
      <c r="AH78" s="4" t="str">
        <f>IFERROR(VLOOKUP(Table2[[#This Row],[Agency Name]],'Dropdown Values'!A:B,2,FALSE),"")</f>
        <v/>
      </c>
      <c r="AI78" s="2" t="str">
        <f>IF(OR(Table2[[#This Row],[Current Investigation Start Date]]="",Table2[[#This Row],[Referral Date]]=""),"",IFERROR(NETWORKDAYS(I78,J78,Holidays),""))</f>
        <v/>
      </c>
      <c r="AJ78" s="2" t="str">
        <f>IF(OR(Table2[[#This Row],[Initial Engagement Attempt Date]]="",Table2[[#This Row],[FTC Screening Date]]=""),"",IFERROR(NETWORKDAYS(Table2[[#This Row],[Initial Engagement Attempt Date]],Table2[[#This Row],[FTC Screening Date]],Holidays),""))</f>
        <v/>
      </c>
      <c r="AK7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8" s="4">
        <f>COUNTIFS(Table2[Agency Name],Table2[[#This Row],[Agency Name]],Table2[Client ID],Table2[[#This Row],[Client ID]])</f>
        <v>0</v>
      </c>
    </row>
    <row r="79" spans="12:38">
      <c r="L79" s="13"/>
      <c r="M79" s="13"/>
      <c r="N79" s="13"/>
      <c r="P79" s="13"/>
      <c r="W79" s="13"/>
      <c r="X79" s="13"/>
      <c r="AA7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9" s="4" t="str" cm="1">
        <f t="array" aca="1" ref="AC7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9" s="4">
        <f ca="1">LEN(Table2[[#This Row],[Data Checks]])</f>
        <v>0</v>
      </c>
      <c r="AE79" s="4" t="str">
        <f>IF(LEN(TRIM(Table2[[#This Row],[Referral Date]]))=0,"",IFERROR(NETWORKDAYS(Table2[[#This Row],[Referral Date]],EOMONTH(DATE('Reporting Month'!$B$2,'Reporting Month'!$B$1,1),0),Holidays),-NETWORKDAYS(EOMONTH(DATE('Reporting Month'!$B$2,'Reporting Month'!$B$1,1),0),Table2[[#This Row],[Referral Date]],Holidays)))</f>
        <v/>
      </c>
      <c r="AF7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9" s="4" t="str">
        <f>IF(OR(Table2[[#This Row],[Referral Date]]="",Table2[[#This Row],[FTC Screening Date]]=""),"",IFERROR(DATEDIF(Table2[[#This Row],[Referral Date]],Table2[[#This Row],[FTC Screening Date]],"d"),IFERROR(IF(DATEDIF(Table2[[#This Row],[FTC Screening Date]],Table2[[#This Row],[Referral Date]],"d")&gt;0,0,""),"")))</f>
        <v/>
      </c>
      <c r="AH79" s="4" t="str">
        <f>IFERROR(VLOOKUP(Table2[[#This Row],[Agency Name]],'Dropdown Values'!A:B,2,FALSE),"")</f>
        <v/>
      </c>
      <c r="AI79" s="2" t="str">
        <f>IF(OR(Table2[[#This Row],[Current Investigation Start Date]]="",Table2[[#This Row],[Referral Date]]=""),"",IFERROR(NETWORKDAYS(I79,J79,Holidays),""))</f>
        <v/>
      </c>
      <c r="AJ79" s="2" t="str">
        <f>IF(OR(Table2[[#This Row],[Initial Engagement Attempt Date]]="",Table2[[#This Row],[FTC Screening Date]]=""),"",IFERROR(NETWORKDAYS(Table2[[#This Row],[Initial Engagement Attempt Date]],Table2[[#This Row],[FTC Screening Date]],Holidays),""))</f>
        <v/>
      </c>
      <c r="AK7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9" s="4">
        <f>COUNTIFS(Table2[Agency Name],Table2[[#This Row],[Agency Name]],Table2[Client ID],Table2[[#This Row],[Client ID]])</f>
        <v>0</v>
      </c>
    </row>
    <row r="80" spans="12:38">
      <c r="L80" s="13"/>
      <c r="M80" s="13"/>
      <c r="N80" s="13"/>
      <c r="P80" s="13"/>
      <c r="W80" s="13"/>
      <c r="X80" s="13"/>
      <c r="AA8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0" s="4" t="str" cm="1">
        <f t="array" aca="1" ref="AC8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0" s="4">
        <f ca="1">LEN(Table2[[#This Row],[Data Checks]])</f>
        <v>0</v>
      </c>
      <c r="AE80" s="4" t="str">
        <f>IF(LEN(TRIM(Table2[[#This Row],[Referral Date]]))=0,"",IFERROR(NETWORKDAYS(Table2[[#This Row],[Referral Date]],EOMONTH(DATE('Reporting Month'!$B$2,'Reporting Month'!$B$1,1),0),Holidays),-NETWORKDAYS(EOMONTH(DATE('Reporting Month'!$B$2,'Reporting Month'!$B$1,1),0),Table2[[#This Row],[Referral Date]],Holidays)))</f>
        <v/>
      </c>
      <c r="AF8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0" s="4" t="str">
        <f>IF(OR(Table2[[#This Row],[Referral Date]]="",Table2[[#This Row],[FTC Screening Date]]=""),"",IFERROR(DATEDIF(Table2[[#This Row],[Referral Date]],Table2[[#This Row],[FTC Screening Date]],"d"),IFERROR(IF(DATEDIF(Table2[[#This Row],[FTC Screening Date]],Table2[[#This Row],[Referral Date]],"d")&gt;0,0,""),"")))</f>
        <v/>
      </c>
      <c r="AH80" s="4" t="str">
        <f>IFERROR(VLOOKUP(Table2[[#This Row],[Agency Name]],'Dropdown Values'!A:B,2,FALSE),"")</f>
        <v/>
      </c>
      <c r="AI80" s="2" t="str">
        <f>IF(OR(Table2[[#This Row],[Current Investigation Start Date]]="",Table2[[#This Row],[Referral Date]]=""),"",IFERROR(NETWORKDAYS(I80,J80,Holidays),""))</f>
        <v/>
      </c>
      <c r="AJ80" s="2" t="str">
        <f>IF(OR(Table2[[#This Row],[Initial Engagement Attempt Date]]="",Table2[[#This Row],[FTC Screening Date]]=""),"",IFERROR(NETWORKDAYS(Table2[[#This Row],[Initial Engagement Attempt Date]],Table2[[#This Row],[FTC Screening Date]],Holidays),""))</f>
        <v/>
      </c>
      <c r="AK8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0" s="4">
        <f>COUNTIFS(Table2[Agency Name],Table2[[#This Row],[Agency Name]],Table2[Client ID],Table2[[#This Row],[Client ID]])</f>
        <v>0</v>
      </c>
    </row>
    <row r="81" spans="12:38">
      <c r="L81" s="13"/>
      <c r="M81" s="13"/>
      <c r="N81" s="13"/>
      <c r="P81" s="13"/>
      <c r="W81" s="13"/>
      <c r="X81" s="13"/>
      <c r="AA8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1" s="4" t="str" cm="1">
        <f t="array" aca="1" ref="AC8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1" s="4">
        <f ca="1">LEN(Table2[[#This Row],[Data Checks]])</f>
        <v>0</v>
      </c>
      <c r="AE81" s="4" t="str">
        <f>IF(LEN(TRIM(Table2[[#This Row],[Referral Date]]))=0,"",IFERROR(NETWORKDAYS(Table2[[#This Row],[Referral Date]],EOMONTH(DATE('Reporting Month'!$B$2,'Reporting Month'!$B$1,1),0),Holidays),-NETWORKDAYS(EOMONTH(DATE('Reporting Month'!$B$2,'Reporting Month'!$B$1,1),0),Table2[[#This Row],[Referral Date]],Holidays)))</f>
        <v/>
      </c>
      <c r="AF8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1" s="4" t="str">
        <f>IF(OR(Table2[[#This Row],[Referral Date]]="",Table2[[#This Row],[FTC Screening Date]]=""),"",IFERROR(DATEDIF(Table2[[#This Row],[Referral Date]],Table2[[#This Row],[FTC Screening Date]],"d"),IFERROR(IF(DATEDIF(Table2[[#This Row],[FTC Screening Date]],Table2[[#This Row],[Referral Date]],"d")&gt;0,0,""),"")))</f>
        <v/>
      </c>
      <c r="AH81" s="4" t="str">
        <f>IFERROR(VLOOKUP(Table2[[#This Row],[Agency Name]],'Dropdown Values'!A:B,2,FALSE),"")</f>
        <v/>
      </c>
      <c r="AI81" s="2" t="str">
        <f>IF(OR(Table2[[#This Row],[Current Investigation Start Date]]="",Table2[[#This Row],[Referral Date]]=""),"",IFERROR(NETWORKDAYS(I81,J81,Holidays),""))</f>
        <v/>
      </c>
      <c r="AJ81" s="2" t="str">
        <f>IF(OR(Table2[[#This Row],[Initial Engagement Attempt Date]]="",Table2[[#This Row],[FTC Screening Date]]=""),"",IFERROR(NETWORKDAYS(Table2[[#This Row],[Initial Engagement Attempt Date]],Table2[[#This Row],[FTC Screening Date]],Holidays),""))</f>
        <v/>
      </c>
      <c r="AK8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1" s="4">
        <f>COUNTIFS(Table2[Agency Name],Table2[[#This Row],[Agency Name]],Table2[Client ID],Table2[[#This Row],[Client ID]])</f>
        <v>0</v>
      </c>
    </row>
    <row r="82" spans="12:38">
      <c r="L82" s="13"/>
      <c r="M82" s="13"/>
      <c r="N82" s="13"/>
      <c r="P82" s="13"/>
      <c r="W82" s="13"/>
      <c r="X82" s="13"/>
      <c r="AA8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2" s="4" t="str" cm="1">
        <f t="array" aca="1" ref="AC8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2" s="4">
        <f ca="1">LEN(Table2[[#This Row],[Data Checks]])</f>
        <v>0</v>
      </c>
      <c r="AE82" s="4" t="str">
        <f>IF(LEN(TRIM(Table2[[#This Row],[Referral Date]]))=0,"",IFERROR(NETWORKDAYS(Table2[[#This Row],[Referral Date]],EOMONTH(DATE('Reporting Month'!$B$2,'Reporting Month'!$B$1,1),0),Holidays),-NETWORKDAYS(EOMONTH(DATE('Reporting Month'!$B$2,'Reporting Month'!$B$1,1),0),Table2[[#This Row],[Referral Date]],Holidays)))</f>
        <v/>
      </c>
      <c r="AF8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2" s="4" t="str">
        <f>IF(OR(Table2[[#This Row],[Referral Date]]="",Table2[[#This Row],[FTC Screening Date]]=""),"",IFERROR(DATEDIF(Table2[[#This Row],[Referral Date]],Table2[[#This Row],[FTC Screening Date]],"d"),IFERROR(IF(DATEDIF(Table2[[#This Row],[FTC Screening Date]],Table2[[#This Row],[Referral Date]],"d")&gt;0,0,""),"")))</f>
        <v/>
      </c>
      <c r="AH82" s="4" t="str">
        <f>IFERROR(VLOOKUP(Table2[[#This Row],[Agency Name]],'Dropdown Values'!A:B,2,FALSE),"")</f>
        <v/>
      </c>
      <c r="AI82" s="2" t="str">
        <f>IF(OR(Table2[[#This Row],[Current Investigation Start Date]]="",Table2[[#This Row],[Referral Date]]=""),"",IFERROR(NETWORKDAYS(I82,J82,Holidays),""))</f>
        <v/>
      </c>
      <c r="AJ82" s="2" t="str">
        <f>IF(OR(Table2[[#This Row],[Initial Engagement Attempt Date]]="",Table2[[#This Row],[FTC Screening Date]]=""),"",IFERROR(NETWORKDAYS(Table2[[#This Row],[Initial Engagement Attempt Date]],Table2[[#This Row],[FTC Screening Date]],Holidays),""))</f>
        <v/>
      </c>
      <c r="AK8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2" s="4">
        <f>COUNTIFS(Table2[Agency Name],Table2[[#This Row],[Agency Name]],Table2[Client ID],Table2[[#This Row],[Client ID]])</f>
        <v>0</v>
      </c>
    </row>
    <row r="83" spans="12:38">
      <c r="L83" s="13"/>
      <c r="M83" s="13"/>
      <c r="N83" s="13"/>
      <c r="P83" s="13"/>
      <c r="W83" s="13"/>
      <c r="X83" s="13"/>
      <c r="AA8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3" s="4" t="str" cm="1">
        <f t="array" aca="1" ref="AC8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3" s="4">
        <f ca="1">LEN(Table2[[#This Row],[Data Checks]])</f>
        <v>0</v>
      </c>
      <c r="AE83" s="4" t="str">
        <f>IF(LEN(TRIM(Table2[[#This Row],[Referral Date]]))=0,"",IFERROR(NETWORKDAYS(Table2[[#This Row],[Referral Date]],EOMONTH(DATE('Reporting Month'!$B$2,'Reporting Month'!$B$1,1),0),Holidays),-NETWORKDAYS(EOMONTH(DATE('Reporting Month'!$B$2,'Reporting Month'!$B$1,1),0),Table2[[#This Row],[Referral Date]],Holidays)))</f>
        <v/>
      </c>
      <c r="AF8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3" s="4" t="str">
        <f>IF(OR(Table2[[#This Row],[Referral Date]]="",Table2[[#This Row],[FTC Screening Date]]=""),"",IFERROR(DATEDIF(Table2[[#This Row],[Referral Date]],Table2[[#This Row],[FTC Screening Date]],"d"),IFERROR(IF(DATEDIF(Table2[[#This Row],[FTC Screening Date]],Table2[[#This Row],[Referral Date]],"d")&gt;0,0,""),"")))</f>
        <v/>
      </c>
      <c r="AH83" s="4" t="str">
        <f>IFERROR(VLOOKUP(Table2[[#This Row],[Agency Name]],'Dropdown Values'!A:B,2,FALSE),"")</f>
        <v/>
      </c>
      <c r="AI83" s="2" t="str">
        <f>IF(OR(Table2[[#This Row],[Current Investigation Start Date]]="",Table2[[#This Row],[Referral Date]]=""),"",IFERROR(NETWORKDAYS(I83,J83,Holidays),""))</f>
        <v/>
      </c>
      <c r="AJ83" s="2" t="str">
        <f>IF(OR(Table2[[#This Row],[Initial Engagement Attempt Date]]="",Table2[[#This Row],[FTC Screening Date]]=""),"",IFERROR(NETWORKDAYS(Table2[[#This Row],[Initial Engagement Attempt Date]],Table2[[#This Row],[FTC Screening Date]],Holidays),""))</f>
        <v/>
      </c>
      <c r="AK8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3" s="4">
        <f>COUNTIFS(Table2[Agency Name],Table2[[#This Row],[Agency Name]],Table2[Client ID],Table2[[#This Row],[Client ID]])</f>
        <v>0</v>
      </c>
    </row>
    <row r="84" spans="12:38">
      <c r="L84" s="13"/>
      <c r="M84" s="13"/>
      <c r="N84" s="13"/>
      <c r="P84" s="13"/>
      <c r="W84" s="13"/>
      <c r="X84" s="13"/>
      <c r="AA8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4" s="4" t="str" cm="1">
        <f t="array" aca="1" ref="AC8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4" s="4">
        <f ca="1">LEN(Table2[[#This Row],[Data Checks]])</f>
        <v>0</v>
      </c>
      <c r="AE84" s="4" t="str">
        <f>IF(LEN(TRIM(Table2[[#This Row],[Referral Date]]))=0,"",IFERROR(NETWORKDAYS(Table2[[#This Row],[Referral Date]],EOMONTH(DATE('Reporting Month'!$B$2,'Reporting Month'!$B$1,1),0),Holidays),-NETWORKDAYS(EOMONTH(DATE('Reporting Month'!$B$2,'Reporting Month'!$B$1,1),0),Table2[[#This Row],[Referral Date]],Holidays)))</f>
        <v/>
      </c>
      <c r="AF8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4" s="4" t="str">
        <f>IF(OR(Table2[[#This Row],[Referral Date]]="",Table2[[#This Row],[FTC Screening Date]]=""),"",IFERROR(DATEDIF(Table2[[#This Row],[Referral Date]],Table2[[#This Row],[FTC Screening Date]],"d"),IFERROR(IF(DATEDIF(Table2[[#This Row],[FTC Screening Date]],Table2[[#This Row],[Referral Date]],"d")&gt;0,0,""),"")))</f>
        <v/>
      </c>
      <c r="AH84" s="4" t="str">
        <f>IFERROR(VLOOKUP(Table2[[#This Row],[Agency Name]],'Dropdown Values'!A:B,2,FALSE),"")</f>
        <v/>
      </c>
      <c r="AI84" s="2" t="str">
        <f>IF(OR(Table2[[#This Row],[Current Investigation Start Date]]="",Table2[[#This Row],[Referral Date]]=""),"",IFERROR(NETWORKDAYS(I84,J84,Holidays),""))</f>
        <v/>
      </c>
      <c r="AJ84" s="2" t="str">
        <f>IF(OR(Table2[[#This Row],[Initial Engagement Attempt Date]]="",Table2[[#This Row],[FTC Screening Date]]=""),"",IFERROR(NETWORKDAYS(Table2[[#This Row],[Initial Engagement Attempt Date]],Table2[[#This Row],[FTC Screening Date]],Holidays),""))</f>
        <v/>
      </c>
      <c r="AK8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4" s="4">
        <f>COUNTIFS(Table2[Agency Name],Table2[[#This Row],[Agency Name]],Table2[Client ID],Table2[[#This Row],[Client ID]])</f>
        <v>0</v>
      </c>
    </row>
    <row r="85" spans="12:38">
      <c r="L85" s="13"/>
      <c r="M85" s="13"/>
      <c r="N85" s="13"/>
      <c r="P85" s="13"/>
      <c r="W85" s="13"/>
      <c r="X85" s="13"/>
      <c r="AA8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5" s="4" t="str" cm="1">
        <f t="array" aca="1" ref="AC8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5" s="4">
        <f ca="1">LEN(Table2[[#This Row],[Data Checks]])</f>
        <v>0</v>
      </c>
      <c r="AE85" s="4" t="str">
        <f>IF(LEN(TRIM(Table2[[#This Row],[Referral Date]]))=0,"",IFERROR(NETWORKDAYS(Table2[[#This Row],[Referral Date]],EOMONTH(DATE('Reporting Month'!$B$2,'Reporting Month'!$B$1,1),0),Holidays),-NETWORKDAYS(EOMONTH(DATE('Reporting Month'!$B$2,'Reporting Month'!$B$1,1),0),Table2[[#This Row],[Referral Date]],Holidays)))</f>
        <v/>
      </c>
      <c r="AF8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5" s="4" t="str">
        <f>IF(OR(Table2[[#This Row],[Referral Date]]="",Table2[[#This Row],[FTC Screening Date]]=""),"",IFERROR(DATEDIF(Table2[[#This Row],[Referral Date]],Table2[[#This Row],[FTC Screening Date]],"d"),IFERROR(IF(DATEDIF(Table2[[#This Row],[FTC Screening Date]],Table2[[#This Row],[Referral Date]],"d")&gt;0,0,""),"")))</f>
        <v/>
      </c>
      <c r="AH85" s="4" t="str">
        <f>IFERROR(VLOOKUP(Table2[[#This Row],[Agency Name]],'Dropdown Values'!A:B,2,FALSE),"")</f>
        <v/>
      </c>
      <c r="AI85" s="2" t="str">
        <f>IF(OR(Table2[[#This Row],[Current Investigation Start Date]]="",Table2[[#This Row],[Referral Date]]=""),"",IFERROR(NETWORKDAYS(I85,J85,Holidays),""))</f>
        <v/>
      </c>
      <c r="AJ85" s="2" t="str">
        <f>IF(OR(Table2[[#This Row],[Initial Engagement Attempt Date]]="",Table2[[#This Row],[FTC Screening Date]]=""),"",IFERROR(NETWORKDAYS(Table2[[#This Row],[Initial Engagement Attempt Date]],Table2[[#This Row],[FTC Screening Date]],Holidays),""))</f>
        <v/>
      </c>
      <c r="AK8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5" s="4">
        <f>COUNTIFS(Table2[Agency Name],Table2[[#This Row],[Agency Name]],Table2[Client ID],Table2[[#This Row],[Client ID]])</f>
        <v>0</v>
      </c>
    </row>
    <row r="86" spans="12:38">
      <c r="L86" s="13"/>
      <c r="M86" s="13"/>
      <c r="N86" s="13"/>
      <c r="P86" s="13"/>
      <c r="W86" s="13"/>
      <c r="X86" s="13"/>
      <c r="AA8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6" s="4" t="str" cm="1">
        <f t="array" aca="1" ref="AC8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6" s="4">
        <f ca="1">LEN(Table2[[#This Row],[Data Checks]])</f>
        <v>0</v>
      </c>
      <c r="AE86" s="4" t="str">
        <f>IF(LEN(TRIM(Table2[[#This Row],[Referral Date]]))=0,"",IFERROR(NETWORKDAYS(Table2[[#This Row],[Referral Date]],EOMONTH(DATE('Reporting Month'!$B$2,'Reporting Month'!$B$1,1),0),Holidays),-NETWORKDAYS(EOMONTH(DATE('Reporting Month'!$B$2,'Reporting Month'!$B$1,1),0),Table2[[#This Row],[Referral Date]],Holidays)))</f>
        <v/>
      </c>
      <c r="AF8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6" s="4" t="str">
        <f>IF(OR(Table2[[#This Row],[Referral Date]]="",Table2[[#This Row],[FTC Screening Date]]=""),"",IFERROR(DATEDIF(Table2[[#This Row],[Referral Date]],Table2[[#This Row],[FTC Screening Date]],"d"),IFERROR(IF(DATEDIF(Table2[[#This Row],[FTC Screening Date]],Table2[[#This Row],[Referral Date]],"d")&gt;0,0,""),"")))</f>
        <v/>
      </c>
      <c r="AH86" s="4" t="str">
        <f>IFERROR(VLOOKUP(Table2[[#This Row],[Agency Name]],'Dropdown Values'!A:B,2,FALSE),"")</f>
        <v/>
      </c>
      <c r="AI86" s="2" t="str">
        <f>IF(OR(Table2[[#This Row],[Current Investigation Start Date]]="",Table2[[#This Row],[Referral Date]]=""),"",IFERROR(NETWORKDAYS(I86,J86,Holidays),""))</f>
        <v/>
      </c>
      <c r="AJ86" s="2" t="str">
        <f>IF(OR(Table2[[#This Row],[Initial Engagement Attempt Date]]="",Table2[[#This Row],[FTC Screening Date]]=""),"",IFERROR(NETWORKDAYS(Table2[[#This Row],[Initial Engagement Attempt Date]],Table2[[#This Row],[FTC Screening Date]],Holidays),""))</f>
        <v/>
      </c>
      <c r="AK8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6" s="4">
        <f>COUNTIFS(Table2[Agency Name],Table2[[#This Row],[Agency Name]],Table2[Client ID],Table2[[#This Row],[Client ID]])</f>
        <v>0</v>
      </c>
    </row>
    <row r="87" spans="12:38">
      <c r="L87" s="13"/>
      <c r="M87" s="13"/>
      <c r="N87" s="13"/>
      <c r="P87" s="13"/>
      <c r="W87" s="13"/>
      <c r="X87" s="13"/>
      <c r="AA8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7" s="4" t="str" cm="1">
        <f t="array" aca="1" ref="AC8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7" s="4">
        <f ca="1">LEN(Table2[[#This Row],[Data Checks]])</f>
        <v>0</v>
      </c>
      <c r="AE87" s="4" t="str">
        <f>IF(LEN(TRIM(Table2[[#This Row],[Referral Date]]))=0,"",IFERROR(NETWORKDAYS(Table2[[#This Row],[Referral Date]],EOMONTH(DATE('Reporting Month'!$B$2,'Reporting Month'!$B$1,1),0),Holidays),-NETWORKDAYS(EOMONTH(DATE('Reporting Month'!$B$2,'Reporting Month'!$B$1,1),0),Table2[[#This Row],[Referral Date]],Holidays)))</f>
        <v/>
      </c>
      <c r="AF8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7" s="4" t="str">
        <f>IF(OR(Table2[[#This Row],[Referral Date]]="",Table2[[#This Row],[FTC Screening Date]]=""),"",IFERROR(DATEDIF(Table2[[#This Row],[Referral Date]],Table2[[#This Row],[FTC Screening Date]],"d"),IFERROR(IF(DATEDIF(Table2[[#This Row],[FTC Screening Date]],Table2[[#This Row],[Referral Date]],"d")&gt;0,0,""),"")))</f>
        <v/>
      </c>
      <c r="AH87" s="4" t="str">
        <f>IFERROR(VLOOKUP(Table2[[#This Row],[Agency Name]],'Dropdown Values'!A:B,2,FALSE),"")</f>
        <v/>
      </c>
      <c r="AI87" s="2" t="str">
        <f>IF(OR(Table2[[#This Row],[Current Investigation Start Date]]="",Table2[[#This Row],[Referral Date]]=""),"",IFERROR(NETWORKDAYS(I87,J87,Holidays),""))</f>
        <v/>
      </c>
      <c r="AJ87" s="2" t="str">
        <f>IF(OR(Table2[[#This Row],[Initial Engagement Attempt Date]]="",Table2[[#This Row],[FTC Screening Date]]=""),"",IFERROR(NETWORKDAYS(Table2[[#This Row],[Initial Engagement Attempt Date]],Table2[[#This Row],[FTC Screening Date]],Holidays),""))</f>
        <v/>
      </c>
      <c r="AK8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7" s="4">
        <f>COUNTIFS(Table2[Agency Name],Table2[[#This Row],[Agency Name]],Table2[Client ID],Table2[[#This Row],[Client ID]])</f>
        <v>0</v>
      </c>
    </row>
    <row r="88" spans="12:38">
      <c r="L88" s="13"/>
      <c r="M88" s="13"/>
      <c r="N88" s="13"/>
      <c r="P88" s="13"/>
      <c r="W88" s="13"/>
      <c r="X88" s="13"/>
      <c r="AA8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8" s="4" t="str" cm="1">
        <f t="array" aca="1" ref="AC8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8" s="4">
        <f ca="1">LEN(Table2[[#This Row],[Data Checks]])</f>
        <v>0</v>
      </c>
      <c r="AE88" s="4" t="str">
        <f>IF(LEN(TRIM(Table2[[#This Row],[Referral Date]]))=0,"",IFERROR(NETWORKDAYS(Table2[[#This Row],[Referral Date]],EOMONTH(DATE('Reporting Month'!$B$2,'Reporting Month'!$B$1,1),0),Holidays),-NETWORKDAYS(EOMONTH(DATE('Reporting Month'!$B$2,'Reporting Month'!$B$1,1),0),Table2[[#This Row],[Referral Date]],Holidays)))</f>
        <v/>
      </c>
      <c r="AF8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8" s="4" t="str">
        <f>IF(OR(Table2[[#This Row],[Referral Date]]="",Table2[[#This Row],[FTC Screening Date]]=""),"",IFERROR(DATEDIF(Table2[[#This Row],[Referral Date]],Table2[[#This Row],[FTC Screening Date]],"d"),IFERROR(IF(DATEDIF(Table2[[#This Row],[FTC Screening Date]],Table2[[#This Row],[Referral Date]],"d")&gt;0,0,""),"")))</f>
        <v/>
      </c>
      <c r="AH88" s="4" t="str">
        <f>IFERROR(VLOOKUP(Table2[[#This Row],[Agency Name]],'Dropdown Values'!A:B,2,FALSE),"")</f>
        <v/>
      </c>
      <c r="AI88" s="2" t="str">
        <f>IF(OR(Table2[[#This Row],[Current Investigation Start Date]]="",Table2[[#This Row],[Referral Date]]=""),"",IFERROR(NETWORKDAYS(I88,J88,Holidays),""))</f>
        <v/>
      </c>
      <c r="AJ88" s="2" t="str">
        <f>IF(OR(Table2[[#This Row],[Initial Engagement Attempt Date]]="",Table2[[#This Row],[FTC Screening Date]]=""),"",IFERROR(NETWORKDAYS(Table2[[#This Row],[Initial Engagement Attempt Date]],Table2[[#This Row],[FTC Screening Date]],Holidays),""))</f>
        <v/>
      </c>
      <c r="AK8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8" s="4">
        <f>COUNTIFS(Table2[Agency Name],Table2[[#This Row],[Agency Name]],Table2[Client ID],Table2[[#This Row],[Client ID]])</f>
        <v>0</v>
      </c>
    </row>
    <row r="89" spans="12:38">
      <c r="L89" s="13"/>
      <c r="M89" s="13"/>
      <c r="N89" s="13"/>
      <c r="P89" s="13"/>
      <c r="W89" s="13"/>
      <c r="X89" s="13"/>
      <c r="AA8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9" s="4" t="str" cm="1">
        <f t="array" aca="1" ref="AC8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9" s="4">
        <f ca="1">LEN(Table2[[#This Row],[Data Checks]])</f>
        <v>0</v>
      </c>
      <c r="AE89" s="4" t="str">
        <f>IF(LEN(TRIM(Table2[[#This Row],[Referral Date]]))=0,"",IFERROR(NETWORKDAYS(Table2[[#This Row],[Referral Date]],EOMONTH(DATE('Reporting Month'!$B$2,'Reporting Month'!$B$1,1),0),Holidays),-NETWORKDAYS(EOMONTH(DATE('Reporting Month'!$B$2,'Reporting Month'!$B$1,1),0),Table2[[#This Row],[Referral Date]],Holidays)))</f>
        <v/>
      </c>
      <c r="AF8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9" s="4" t="str">
        <f>IF(OR(Table2[[#This Row],[Referral Date]]="",Table2[[#This Row],[FTC Screening Date]]=""),"",IFERROR(DATEDIF(Table2[[#This Row],[Referral Date]],Table2[[#This Row],[FTC Screening Date]],"d"),IFERROR(IF(DATEDIF(Table2[[#This Row],[FTC Screening Date]],Table2[[#This Row],[Referral Date]],"d")&gt;0,0,""),"")))</f>
        <v/>
      </c>
      <c r="AH89" s="4" t="str">
        <f>IFERROR(VLOOKUP(Table2[[#This Row],[Agency Name]],'Dropdown Values'!A:B,2,FALSE),"")</f>
        <v/>
      </c>
      <c r="AI89" s="2" t="str">
        <f>IF(OR(Table2[[#This Row],[Current Investigation Start Date]]="",Table2[[#This Row],[Referral Date]]=""),"",IFERROR(NETWORKDAYS(I89,J89,Holidays),""))</f>
        <v/>
      </c>
      <c r="AJ89" s="2" t="str">
        <f>IF(OR(Table2[[#This Row],[Initial Engagement Attempt Date]]="",Table2[[#This Row],[FTC Screening Date]]=""),"",IFERROR(NETWORKDAYS(Table2[[#This Row],[Initial Engagement Attempt Date]],Table2[[#This Row],[FTC Screening Date]],Holidays),""))</f>
        <v/>
      </c>
      <c r="AK8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9" s="4">
        <f>COUNTIFS(Table2[Agency Name],Table2[[#This Row],[Agency Name]],Table2[Client ID],Table2[[#This Row],[Client ID]])</f>
        <v>0</v>
      </c>
    </row>
    <row r="90" spans="12:38">
      <c r="L90" s="13"/>
      <c r="M90" s="13"/>
      <c r="N90" s="13"/>
      <c r="P90" s="13"/>
      <c r="W90" s="13"/>
      <c r="X90" s="13"/>
      <c r="AA9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0" s="4" t="str" cm="1">
        <f t="array" aca="1" ref="AC9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0" s="4">
        <f ca="1">LEN(Table2[[#This Row],[Data Checks]])</f>
        <v>0</v>
      </c>
      <c r="AE90" s="4" t="str">
        <f>IF(LEN(TRIM(Table2[[#This Row],[Referral Date]]))=0,"",IFERROR(NETWORKDAYS(Table2[[#This Row],[Referral Date]],EOMONTH(DATE('Reporting Month'!$B$2,'Reporting Month'!$B$1,1),0),Holidays),-NETWORKDAYS(EOMONTH(DATE('Reporting Month'!$B$2,'Reporting Month'!$B$1,1),0),Table2[[#This Row],[Referral Date]],Holidays)))</f>
        <v/>
      </c>
      <c r="AF9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0" s="4" t="str">
        <f>IF(OR(Table2[[#This Row],[Referral Date]]="",Table2[[#This Row],[FTC Screening Date]]=""),"",IFERROR(DATEDIF(Table2[[#This Row],[Referral Date]],Table2[[#This Row],[FTC Screening Date]],"d"),IFERROR(IF(DATEDIF(Table2[[#This Row],[FTC Screening Date]],Table2[[#This Row],[Referral Date]],"d")&gt;0,0,""),"")))</f>
        <v/>
      </c>
      <c r="AH90" s="4" t="str">
        <f>IFERROR(VLOOKUP(Table2[[#This Row],[Agency Name]],'Dropdown Values'!A:B,2,FALSE),"")</f>
        <v/>
      </c>
      <c r="AI90" s="2" t="str">
        <f>IF(OR(Table2[[#This Row],[Current Investigation Start Date]]="",Table2[[#This Row],[Referral Date]]=""),"",IFERROR(NETWORKDAYS(I90,J90,Holidays),""))</f>
        <v/>
      </c>
      <c r="AJ90" s="2" t="str">
        <f>IF(OR(Table2[[#This Row],[Initial Engagement Attempt Date]]="",Table2[[#This Row],[FTC Screening Date]]=""),"",IFERROR(NETWORKDAYS(Table2[[#This Row],[Initial Engagement Attempt Date]],Table2[[#This Row],[FTC Screening Date]],Holidays),""))</f>
        <v/>
      </c>
      <c r="AK9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0" s="4">
        <f>COUNTIFS(Table2[Agency Name],Table2[[#This Row],[Agency Name]],Table2[Client ID],Table2[[#This Row],[Client ID]])</f>
        <v>0</v>
      </c>
    </row>
    <row r="91" spans="12:38">
      <c r="L91" s="13"/>
      <c r="M91" s="13"/>
      <c r="N91" s="13"/>
      <c r="P91" s="13"/>
      <c r="W91" s="13"/>
      <c r="X91" s="13"/>
      <c r="AA9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1" s="4" t="str" cm="1">
        <f t="array" aca="1" ref="AC9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1" s="4">
        <f ca="1">LEN(Table2[[#This Row],[Data Checks]])</f>
        <v>0</v>
      </c>
      <c r="AE91" s="4" t="str">
        <f>IF(LEN(TRIM(Table2[[#This Row],[Referral Date]]))=0,"",IFERROR(NETWORKDAYS(Table2[[#This Row],[Referral Date]],EOMONTH(DATE('Reporting Month'!$B$2,'Reporting Month'!$B$1,1),0),Holidays),-NETWORKDAYS(EOMONTH(DATE('Reporting Month'!$B$2,'Reporting Month'!$B$1,1),0),Table2[[#This Row],[Referral Date]],Holidays)))</f>
        <v/>
      </c>
      <c r="AF9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1" s="4" t="str">
        <f>IF(OR(Table2[[#This Row],[Referral Date]]="",Table2[[#This Row],[FTC Screening Date]]=""),"",IFERROR(DATEDIF(Table2[[#This Row],[Referral Date]],Table2[[#This Row],[FTC Screening Date]],"d"),IFERROR(IF(DATEDIF(Table2[[#This Row],[FTC Screening Date]],Table2[[#This Row],[Referral Date]],"d")&gt;0,0,""),"")))</f>
        <v/>
      </c>
      <c r="AH91" s="4" t="str">
        <f>IFERROR(VLOOKUP(Table2[[#This Row],[Agency Name]],'Dropdown Values'!A:B,2,FALSE),"")</f>
        <v/>
      </c>
      <c r="AI91" s="2" t="str">
        <f>IF(OR(Table2[[#This Row],[Current Investigation Start Date]]="",Table2[[#This Row],[Referral Date]]=""),"",IFERROR(NETWORKDAYS(I91,J91,Holidays),""))</f>
        <v/>
      </c>
      <c r="AJ91" s="2" t="str">
        <f>IF(OR(Table2[[#This Row],[Initial Engagement Attempt Date]]="",Table2[[#This Row],[FTC Screening Date]]=""),"",IFERROR(NETWORKDAYS(Table2[[#This Row],[Initial Engagement Attempt Date]],Table2[[#This Row],[FTC Screening Date]],Holidays),""))</f>
        <v/>
      </c>
      <c r="AK9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1" s="4">
        <f>COUNTIFS(Table2[Agency Name],Table2[[#This Row],[Agency Name]],Table2[Client ID],Table2[[#This Row],[Client ID]])</f>
        <v>0</v>
      </c>
    </row>
    <row r="92" spans="12:38">
      <c r="L92" s="13"/>
      <c r="M92" s="13"/>
      <c r="N92" s="13"/>
      <c r="P92" s="13"/>
      <c r="W92" s="13"/>
      <c r="X92" s="13"/>
      <c r="AA9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2" s="4" t="str" cm="1">
        <f t="array" aca="1" ref="AC9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2" s="4">
        <f ca="1">LEN(Table2[[#This Row],[Data Checks]])</f>
        <v>0</v>
      </c>
      <c r="AE92" s="4" t="str">
        <f>IF(LEN(TRIM(Table2[[#This Row],[Referral Date]]))=0,"",IFERROR(NETWORKDAYS(Table2[[#This Row],[Referral Date]],EOMONTH(DATE('Reporting Month'!$B$2,'Reporting Month'!$B$1,1),0),Holidays),-NETWORKDAYS(EOMONTH(DATE('Reporting Month'!$B$2,'Reporting Month'!$B$1,1),0),Table2[[#This Row],[Referral Date]],Holidays)))</f>
        <v/>
      </c>
      <c r="AF9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2" s="4" t="str">
        <f>IF(OR(Table2[[#This Row],[Referral Date]]="",Table2[[#This Row],[FTC Screening Date]]=""),"",IFERROR(DATEDIF(Table2[[#This Row],[Referral Date]],Table2[[#This Row],[FTC Screening Date]],"d"),IFERROR(IF(DATEDIF(Table2[[#This Row],[FTC Screening Date]],Table2[[#This Row],[Referral Date]],"d")&gt;0,0,""),"")))</f>
        <v/>
      </c>
      <c r="AH92" s="4" t="str">
        <f>IFERROR(VLOOKUP(Table2[[#This Row],[Agency Name]],'Dropdown Values'!A:B,2,FALSE),"")</f>
        <v/>
      </c>
      <c r="AI92" s="2" t="str">
        <f>IF(OR(Table2[[#This Row],[Current Investigation Start Date]]="",Table2[[#This Row],[Referral Date]]=""),"",IFERROR(NETWORKDAYS(I92,J92,Holidays),""))</f>
        <v/>
      </c>
      <c r="AJ92" s="2" t="str">
        <f>IF(OR(Table2[[#This Row],[Initial Engagement Attempt Date]]="",Table2[[#This Row],[FTC Screening Date]]=""),"",IFERROR(NETWORKDAYS(Table2[[#This Row],[Initial Engagement Attempt Date]],Table2[[#This Row],[FTC Screening Date]],Holidays),""))</f>
        <v/>
      </c>
      <c r="AK9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2" s="4">
        <f>COUNTIFS(Table2[Agency Name],Table2[[#This Row],[Agency Name]],Table2[Client ID],Table2[[#This Row],[Client ID]])</f>
        <v>0</v>
      </c>
    </row>
    <row r="93" spans="12:38">
      <c r="L93" s="13"/>
      <c r="M93" s="13"/>
      <c r="N93" s="13"/>
      <c r="P93" s="13"/>
      <c r="W93" s="13"/>
      <c r="X93" s="13"/>
      <c r="AA9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3" s="4" t="str" cm="1">
        <f t="array" aca="1" ref="AC9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3" s="4">
        <f ca="1">LEN(Table2[[#This Row],[Data Checks]])</f>
        <v>0</v>
      </c>
      <c r="AE93" s="4" t="str">
        <f>IF(LEN(TRIM(Table2[[#This Row],[Referral Date]]))=0,"",IFERROR(NETWORKDAYS(Table2[[#This Row],[Referral Date]],EOMONTH(DATE('Reporting Month'!$B$2,'Reporting Month'!$B$1,1),0),Holidays),-NETWORKDAYS(EOMONTH(DATE('Reporting Month'!$B$2,'Reporting Month'!$B$1,1),0),Table2[[#This Row],[Referral Date]],Holidays)))</f>
        <v/>
      </c>
      <c r="AF9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3" s="4" t="str">
        <f>IF(OR(Table2[[#This Row],[Referral Date]]="",Table2[[#This Row],[FTC Screening Date]]=""),"",IFERROR(DATEDIF(Table2[[#This Row],[Referral Date]],Table2[[#This Row],[FTC Screening Date]],"d"),IFERROR(IF(DATEDIF(Table2[[#This Row],[FTC Screening Date]],Table2[[#This Row],[Referral Date]],"d")&gt;0,0,""),"")))</f>
        <v/>
      </c>
      <c r="AH93" s="4" t="str">
        <f>IFERROR(VLOOKUP(Table2[[#This Row],[Agency Name]],'Dropdown Values'!A:B,2,FALSE),"")</f>
        <v/>
      </c>
      <c r="AI93" s="2" t="str">
        <f>IF(OR(Table2[[#This Row],[Current Investigation Start Date]]="",Table2[[#This Row],[Referral Date]]=""),"",IFERROR(NETWORKDAYS(I93,J93,Holidays),""))</f>
        <v/>
      </c>
      <c r="AJ93" s="2" t="str">
        <f>IF(OR(Table2[[#This Row],[Initial Engagement Attempt Date]]="",Table2[[#This Row],[FTC Screening Date]]=""),"",IFERROR(NETWORKDAYS(Table2[[#This Row],[Initial Engagement Attempt Date]],Table2[[#This Row],[FTC Screening Date]],Holidays),""))</f>
        <v/>
      </c>
      <c r="AK9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3" s="4">
        <f>COUNTIFS(Table2[Agency Name],Table2[[#This Row],[Agency Name]],Table2[Client ID],Table2[[#This Row],[Client ID]])</f>
        <v>0</v>
      </c>
    </row>
    <row r="94" spans="12:38">
      <c r="L94" s="13"/>
      <c r="M94" s="13"/>
      <c r="N94" s="13"/>
      <c r="P94" s="13"/>
      <c r="W94" s="13"/>
      <c r="X94" s="13"/>
      <c r="AA9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4" s="4" t="str" cm="1">
        <f t="array" aca="1" ref="AC9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4" s="4">
        <f ca="1">LEN(Table2[[#This Row],[Data Checks]])</f>
        <v>0</v>
      </c>
      <c r="AE94" s="4" t="str">
        <f>IF(LEN(TRIM(Table2[[#This Row],[Referral Date]]))=0,"",IFERROR(NETWORKDAYS(Table2[[#This Row],[Referral Date]],EOMONTH(DATE('Reporting Month'!$B$2,'Reporting Month'!$B$1,1),0),Holidays),-NETWORKDAYS(EOMONTH(DATE('Reporting Month'!$B$2,'Reporting Month'!$B$1,1),0),Table2[[#This Row],[Referral Date]],Holidays)))</f>
        <v/>
      </c>
      <c r="AF9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4" s="4" t="str">
        <f>IF(OR(Table2[[#This Row],[Referral Date]]="",Table2[[#This Row],[FTC Screening Date]]=""),"",IFERROR(DATEDIF(Table2[[#This Row],[Referral Date]],Table2[[#This Row],[FTC Screening Date]],"d"),IFERROR(IF(DATEDIF(Table2[[#This Row],[FTC Screening Date]],Table2[[#This Row],[Referral Date]],"d")&gt;0,0,""),"")))</f>
        <v/>
      </c>
      <c r="AH94" s="4" t="str">
        <f>IFERROR(VLOOKUP(Table2[[#This Row],[Agency Name]],'Dropdown Values'!A:B,2,FALSE),"")</f>
        <v/>
      </c>
      <c r="AI94" s="2" t="str">
        <f>IF(OR(Table2[[#This Row],[Current Investigation Start Date]]="",Table2[[#This Row],[Referral Date]]=""),"",IFERROR(NETWORKDAYS(I94,J94,Holidays),""))</f>
        <v/>
      </c>
      <c r="AJ94" s="2" t="str">
        <f>IF(OR(Table2[[#This Row],[Initial Engagement Attempt Date]]="",Table2[[#This Row],[FTC Screening Date]]=""),"",IFERROR(NETWORKDAYS(Table2[[#This Row],[Initial Engagement Attempt Date]],Table2[[#This Row],[FTC Screening Date]],Holidays),""))</f>
        <v/>
      </c>
      <c r="AK9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4" s="4">
        <f>COUNTIFS(Table2[Agency Name],Table2[[#This Row],[Agency Name]],Table2[Client ID],Table2[[#This Row],[Client ID]])</f>
        <v>0</v>
      </c>
    </row>
    <row r="95" spans="12:38">
      <c r="L95" s="13"/>
      <c r="M95" s="13"/>
      <c r="N95" s="13"/>
      <c r="P95" s="13"/>
      <c r="W95" s="13"/>
      <c r="X95" s="13"/>
      <c r="AA9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5" s="4" t="str" cm="1">
        <f t="array" aca="1" ref="AC9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5" s="4">
        <f ca="1">LEN(Table2[[#This Row],[Data Checks]])</f>
        <v>0</v>
      </c>
      <c r="AE95" s="4" t="str">
        <f>IF(LEN(TRIM(Table2[[#This Row],[Referral Date]]))=0,"",IFERROR(NETWORKDAYS(Table2[[#This Row],[Referral Date]],EOMONTH(DATE('Reporting Month'!$B$2,'Reporting Month'!$B$1,1),0),Holidays),-NETWORKDAYS(EOMONTH(DATE('Reporting Month'!$B$2,'Reporting Month'!$B$1,1),0),Table2[[#This Row],[Referral Date]],Holidays)))</f>
        <v/>
      </c>
      <c r="AF9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5" s="4" t="str">
        <f>IF(OR(Table2[[#This Row],[Referral Date]]="",Table2[[#This Row],[FTC Screening Date]]=""),"",IFERROR(DATEDIF(Table2[[#This Row],[Referral Date]],Table2[[#This Row],[FTC Screening Date]],"d"),IFERROR(IF(DATEDIF(Table2[[#This Row],[FTC Screening Date]],Table2[[#This Row],[Referral Date]],"d")&gt;0,0,""),"")))</f>
        <v/>
      </c>
      <c r="AH95" s="4" t="str">
        <f>IFERROR(VLOOKUP(Table2[[#This Row],[Agency Name]],'Dropdown Values'!A:B,2,FALSE),"")</f>
        <v/>
      </c>
      <c r="AI95" s="2" t="str">
        <f>IF(OR(Table2[[#This Row],[Current Investigation Start Date]]="",Table2[[#This Row],[Referral Date]]=""),"",IFERROR(NETWORKDAYS(I95,J95,Holidays),""))</f>
        <v/>
      </c>
      <c r="AJ95" s="2" t="str">
        <f>IF(OR(Table2[[#This Row],[Initial Engagement Attempt Date]]="",Table2[[#This Row],[FTC Screening Date]]=""),"",IFERROR(NETWORKDAYS(Table2[[#This Row],[Initial Engagement Attempt Date]],Table2[[#This Row],[FTC Screening Date]],Holidays),""))</f>
        <v/>
      </c>
      <c r="AK9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5" s="4">
        <f>COUNTIFS(Table2[Agency Name],Table2[[#This Row],[Agency Name]],Table2[Client ID],Table2[[#This Row],[Client ID]])</f>
        <v>0</v>
      </c>
    </row>
    <row r="96" spans="12:38">
      <c r="L96" s="13"/>
      <c r="M96" s="13"/>
      <c r="N96" s="13"/>
      <c r="P96" s="13"/>
      <c r="W96" s="13"/>
      <c r="X96" s="13"/>
      <c r="AA9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6" s="4" t="str" cm="1">
        <f t="array" aca="1" ref="AC9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6" s="4">
        <f ca="1">LEN(Table2[[#This Row],[Data Checks]])</f>
        <v>0</v>
      </c>
      <c r="AE96" s="4" t="str">
        <f>IF(LEN(TRIM(Table2[[#This Row],[Referral Date]]))=0,"",IFERROR(NETWORKDAYS(Table2[[#This Row],[Referral Date]],EOMONTH(DATE('Reporting Month'!$B$2,'Reporting Month'!$B$1,1),0),Holidays),-NETWORKDAYS(EOMONTH(DATE('Reporting Month'!$B$2,'Reporting Month'!$B$1,1),0),Table2[[#This Row],[Referral Date]],Holidays)))</f>
        <v/>
      </c>
      <c r="AF9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6" s="4" t="str">
        <f>IF(OR(Table2[[#This Row],[Referral Date]]="",Table2[[#This Row],[FTC Screening Date]]=""),"",IFERROR(DATEDIF(Table2[[#This Row],[Referral Date]],Table2[[#This Row],[FTC Screening Date]],"d"),IFERROR(IF(DATEDIF(Table2[[#This Row],[FTC Screening Date]],Table2[[#This Row],[Referral Date]],"d")&gt;0,0,""),"")))</f>
        <v/>
      </c>
      <c r="AH96" s="4" t="str">
        <f>IFERROR(VLOOKUP(Table2[[#This Row],[Agency Name]],'Dropdown Values'!A:B,2,FALSE),"")</f>
        <v/>
      </c>
      <c r="AI96" s="2" t="str">
        <f>IF(OR(Table2[[#This Row],[Current Investigation Start Date]]="",Table2[[#This Row],[Referral Date]]=""),"",IFERROR(NETWORKDAYS(I96,J96,Holidays),""))</f>
        <v/>
      </c>
      <c r="AJ96" s="2" t="str">
        <f>IF(OR(Table2[[#This Row],[Initial Engagement Attempt Date]]="",Table2[[#This Row],[FTC Screening Date]]=""),"",IFERROR(NETWORKDAYS(Table2[[#This Row],[Initial Engagement Attempt Date]],Table2[[#This Row],[FTC Screening Date]],Holidays),""))</f>
        <v/>
      </c>
      <c r="AK9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6" s="4">
        <f>COUNTIFS(Table2[Agency Name],Table2[[#This Row],[Agency Name]],Table2[Client ID],Table2[[#This Row],[Client ID]])</f>
        <v>0</v>
      </c>
    </row>
    <row r="97" spans="12:38">
      <c r="L97" s="13"/>
      <c r="M97" s="13"/>
      <c r="N97" s="13"/>
      <c r="P97" s="13"/>
      <c r="W97" s="13"/>
      <c r="X97" s="13"/>
      <c r="AA9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7" s="4" t="str" cm="1">
        <f t="array" aca="1" ref="AC9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7" s="4">
        <f ca="1">LEN(Table2[[#This Row],[Data Checks]])</f>
        <v>0</v>
      </c>
      <c r="AE97" s="4" t="str">
        <f>IF(LEN(TRIM(Table2[[#This Row],[Referral Date]]))=0,"",IFERROR(NETWORKDAYS(Table2[[#This Row],[Referral Date]],EOMONTH(DATE('Reporting Month'!$B$2,'Reporting Month'!$B$1,1),0),Holidays),-NETWORKDAYS(EOMONTH(DATE('Reporting Month'!$B$2,'Reporting Month'!$B$1,1),0),Table2[[#This Row],[Referral Date]],Holidays)))</f>
        <v/>
      </c>
      <c r="AF9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7" s="4" t="str">
        <f>IF(OR(Table2[[#This Row],[Referral Date]]="",Table2[[#This Row],[FTC Screening Date]]=""),"",IFERROR(DATEDIF(Table2[[#This Row],[Referral Date]],Table2[[#This Row],[FTC Screening Date]],"d"),IFERROR(IF(DATEDIF(Table2[[#This Row],[FTC Screening Date]],Table2[[#This Row],[Referral Date]],"d")&gt;0,0,""),"")))</f>
        <v/>
      </c>
      <c r="AH97" s="4" t="str">
        <f>IFERROR(VLOOKUP(Table2[[#This Row],[Agency Name]],'Dropdown Values'!A:B,2,FALSE),"")</f>
        <v/>
      </c>
      <c r="AI97" s="2" t="str">
        <f>IF(OR(Table2[[#This Row],[Current Investigation Start Date]]="",Table2[[#This Row],[Referral Date]]=""),"",IFERROR(NETWORKDAYS(I97,J97,Holidays),""))</f>
        <v/>
      </c>
      <c r="AJ97" s="2" t="str">
        <f>IF(OR(Table2[[#This Row],[Initial Engagement Attempt Date]]="",Table2[[#This Row],[FTC Screening Date]]=""),"",IFERROR(NETWORKDAYS(Table2[[#This Row],[Initial Engagement Attempt Date]],Table2[[#This Row],[FTC Screening Date]],Holidays),""))</f>
        <v/>
      </c>
      <c r="AK9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7" s="4">
        <f>COUNTIFS(Table2[Agency Name],Table2[[#This Row],[Agency Name]],Table2[Client ID],Table2[[#This Row],[Client ID]])</f>
        <v>0</v>
      </c>
    </row>
    <row r="98" spans="12:38">
      <c r="L98" s="13"/>
      <c r="M98" s="13"/>
      <c r="N98" s="13"/>
      <c r="P98" s="13"/>
      <c r="W98" s="13"/>
      <c r="X98" s="13"/>
      <c r="AA9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8" s="4" t="str" cm="1">
        <f t="array" aca="1" ref="AC9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8" s="4">
        <f ca="1">LEN(Table2[[#This Row],[Data Checks]])</f>
        <v>0</v>
      </c>
      <c r="AE98" s="4" t="str">
        <f>IF(LEN(TRIM(Table2[[#This Row],[Referral Date]]))=0,"",IFERROR(NETWORKDAYS(Table2[[#This Row],[Referral Date]],EOMONTH(DATE('Reporting Month'!$B$2,'Reporting Month'!$B$1,1),0),Holidays),-NETWORKDAYS(EOMONTH(DATE('Reporting Month'!$B$2,'Reporting Month'!$B$1,1),0),Table2[[#This Row],[Referral Date]],Holidays)))</f>
        <v/>
      </c>
      <c r="AF9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8" s="4" t="str">
        <f>IF(OR(Table2[[#This Row],[Referral Date]]="",Table2[[#This Row],[FTC Screening Date]]=""),"",IFERROR(DATEDIF(Table2[[#This Row],[Referral Date]],Table2[[#This Row],[FTC Screening Date]],"d"),IFERROR(IF(DATEDIF(Table2[[#This Row],[FTC Screening Date]],Table2[[#This Row],[Referral Date]],"d")&gt;0,0,""),"")))</f>
        <v/>
      </c>
      <c r="AH98" s="4" t="str">
        <f>IFERROR(VLOOKUP(Table2[[#This Row],[Agency Name]],'Dropdown Values'!A:B,2,FALSE),"")</f>
        <v/>
      </c>
      <c r="AI98" s="2" t="str">
        <f>IF(OR(Table2[[#This Row],[Current Investigation Start Date]]="",Table2[[#This Row],[Referral Date]]=""),"",IFERROR(NETWORKDAYS(I98,J98,Holidays),""))</f>
        <v/>
      </c>
      <c r="AJ98" s="2" t="str">
        <f>IF(OR(Table2[[#This Row],[Initial Engagement Attempt Date]]="",Table2[[#This Row],[FTC Screening Date]]=""),"",IFERROR(NETWORKDAYS(Table2[[#This Row],[Initial Engagement Attempt Date]],Table2[[#This Row],[FTC Screening Date]],Holidays),""))</f>
        <v/>
      </c>
      <c r="AK9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8" s="4">
        <f>COUNTIFS(Table2[Agency Name],Table2[[#This Row],[Agency Name]],Table2[Client ID],Table2[[#This Row],[Client ID]])</f>
        <v>0</v>
      </c>
    </row>
    <row r="99" spans="12:38">
      <c r="L99" s="13"/>
      <c r="M99" s="13"/>
      <c r="N99" s="13"/>
      <c r="P99" s="13"/>
      <c r="W99" s="13"/>
      <c r="X99" s="13"/>
      <c r="AA9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9" s="4" t="str" cm="1">
        <f t="array" aca="1" ref="AC9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9" s="4">
        <f ca="1">LEN(Table2[[#This Row],[Data Checks]])</f>
        <v>0</v>
      </c>
      <c r="AE99" s="4" t="str">
        <f>IF(LEN(TRIM(Table2[[#This Row],[Referral Date]]))=0,"",IFERROR(NETWORKDAYS(Table2[[#This Row],[Referral Date]],EOMONTH(DATE('Reporting Month'!$B$2,'Reporting Month'!$B$1,1),0),Holidays),-NETWORKDAYS(EOMONTH(DATE('Reporting Month'!$B$2,'Reporting Month'!$B$1,1),0),Table2[[#This Row],[Referral Date]],Holidays)))</f>
        <v/>
      </c>
      <c r="AF9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9" s="4" t="str">
        <f>IF(OR(Table2[[#This Row],[Referral Date]]="",Table2[[#This Row],[FTC Screening Date]]=""),"",IFERROR(DATEDIF(Table2[[#This Row],[Referral Date]],Table2[[#This Row],[FTC Screening Date]],"d"),IFERROR(IF(DATEDIF(Table2[[#This Row],[FTC Screening Date]],Table2[[#This Row],[Referral Date]],"d")&gt;0,0,""),"")))</f>
        <v/>
      </c>
      <c r="AH99" s="4" t="str">
        <f>IFERROR(VLOOKUP(Table2[[#This Row],[Agency Name]],'Dropdown Values'!A:B,2,FALSE),"")</f>
        <v/>
      </c>
      <c r="AI99" s="2" t="str">
        <f>IF(OR(Table2[[#This Row],[Current Investigation Start Date]]="",Table2[[#This Row],[Referral Date]]=""),"",IFERROR(NETWORKDAYS(I99,J99,Holidays),""))</f>
        <v/>
      </c>
      <c r="AJ99" s="2" t="str">
        <f>IF(OR(Table2[[#This Row],[Initial Engagement Attempt Date]]="",Table2[[#This Row],[FTC Screening Date]]=""),"",IFERROR(NETWORKDAYS(Table2[[#This Row],[Initial Engagement Attempt Date]],Table2[[#This Row],[FTC Screening Date]],Holidays),""))</f>
        <v/>
      </c>
      <c r="AK9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9" s="4">
        <f>COUNTIFS(Table2[Agency Name],Table2[[#This Row],[Agency Name]],Table2[Client ID],Table2[[#This Row],[Client ID]])</f>
        <v>0</v>
      </c>
    </row>
    <row r="100" spans="12:38">
      <c r="L100" s="13"/>
      <c r="M100" s="13"/>
      <c r="N100" s="13"/>
      <c r="P100" s="13"/>
      <c r="W100" s="13"/>
      <c r="X100" s="13"/>
      <c r="AA10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0" s="4" t="str" cm="1">
        <f t="array" aca="1" ref="AC10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0" s="4">
        <f ca="1">LEN(Table2[[#This Row],[Data Checks]])</f>
        <v>0</v>
      </c>
      <c r="AE100" s="4" t="str">
        <f>IF(LEN(TRIM(Table2[[#This Row],[Referral Date]]))=0,"",IFERROR(NETWORKDAYS(Table2[[#This Row],[Referral Date]],EOMONTH(DATE('Reporting Month'!$B$2,'Reporting Month'!$B$1,1),0),Holidays),-NETWORKDAYS(EOMONTH(DATE('Reporting Month'!$B$2,'Reporting Month'!$B$1,1),0),Table2[[#This Row],[Referral Date]],Holidays)))</f>
        <v/>
      </c>
      <c r="AF10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0" s="4" t="str">
        <f>IF(OR(Table2[[#This Row],[Referral Date]]="",Table2[[#This Row],[FTC Screening Date]]=""),"",IFERROR(DATEDIF(Table2[[#This Row],[Referral Date]],Table2[[#This Row],[FTC Screening Date]],"d"),IFERROR(IF(DATEDIF(Table2[[#This Row],[FTC Screening Date]],Table2[[#This Row],[Referral Date]],"d")&gt;0,0,""),"")))</f>
        <v/>
      </c>
      <c r="AH100" s="4" t="str">
        <f>IFERROR(VLOOKUP(Table2[[#This Row],[Agency Name]],'Dropdown Values'!A:B,2,FALSE),"")</f>
        <v/>
      </c>
      <c r="AI100" s="2" t="str">
        <f>IF(OR(Table2[[#This Row],[Current Investigation Start Date]]="",Table2[[#This Row],[Referral Date]]=""),"",IFERROR(NETWORKDAYS(I100,J100,Holidays),""))</f>
        <v/>
      </c>
      <c r="AJ100" s="2" t="str">
        <f>IF(OR(Table2[[#This Row],[Initial Engagement Attempt Date]]="",Table2[[#This Row],[FTC Screening Date]]=""),"",IFERROR(NETWORKDAYS(Table2[[#This Row],[Initial Engagement Attempt Date]],Table2[[#This Row],[FTC Screening Date]],Holidays),""))</f>
        <v/>
      </c>
      <c r="AK10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0" s="4">
        <f>COUNTIFS(Table2[Agency Name],Table2[[#This Row],[Agency Name]],Table2[Client ID],Table2[[#This Row],[Client ID]])</f>
        <v>0</v>
      </c>
    </row>
    <row r="101" spans="12:38">
      <c r="L101" s="13"/>
      <c r="M101" s="13"/>
      <c r="N101" s="13"/>
      <c r="P101" s="13"/>
      <c r="W101" s="13"/>
      <c r="X101" s="13"/>
      <c r="AA10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1" s="4" t="str" cm="1">
        <f t="array" aca="1" ref="AC10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1" s="4">
        <f ca="1">LEN(Table2[[#This Row],[Data Checks]])</f>
        <v>0</v>
      </c>
      <c r="AE101" s="4" t="str">
        <f>IF(LEN(TRIM(Table2[[#This Row],[Referral Date]]))=0,"",IFERROR(NETWORKDAYS(Table2[[#This Row],[Referral Date]],EOMONTH(DATE('Reporting Month'!$B$2,'Reporting Month'!$B$1,1),0),Holidays),-NETWORKDAYS(EOMONTH(DATE('Reporting Month'!$B$2,'Reporting Month'!$B$1,1),0),Table2[[#This Row],[Referral Date]],Holidays)))</f>
        <v/>
      </c>
      <c r="AF10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1" s="4" t="str">
        <f>IF(OR(Table2[[#This Row],[Referral Date]]="",Table2[[#This Row],[FTC Screening Date]]=""),"",IFERROR(DATEDIF(Table2[[#This Row],[Referral Date]],Table2[[#This Row],[FTC Screening Date]],"d"),IFERROR(IF(DATEDIF(Table2[[#This Row],[FTC Screening Date]],Table2[[#This Row],[Referral Date]],"d")&gt;0,0,""),"")))</f>
        <v/>
      </c>
      <c r="AH101" s="4" t="str">
        <f>IFERROR(VLOOKUP(Table2[[#This Row],[Agency Name]],'Dropdown Values'!A:B,2,FALSE),"")</f>
        <v/>
      </c>
      <c r="AI101" s="2" t="str">
        <f>IF(OR(Table2[[#This Row],[Current Investigation Start Date]]="",Table2[[#This Row],[Referral Date]]=""),"",IFERROR(NETWORKDAYS(I101,J101,Holidays),""))</f>
        <v/>
      </c>
      <c r="AJ101" s="2" t="str">
        <f>IF(OR(Table2[[#This Row],[Initial Engagement Attempt Date]]="",Table2[[#This Row],[FTC Screening Date]]=""),"",IFERROR(NETWORKDAYS(Table2[[#This Row],[Initial Engagement Attempt Date]],Table2[[#This Row],[FTC Screening Date]],Holidays),""))</f>
        <v/>
      </c>
      <c r="AK10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1" s="4">
        <f>COUNTIFS(Table2[Agency Name],Table2[[#This Row],[Agency Name]],Table2[Client ID],Table2[[#This Row],[Client ID]])</f>
        <v>0</v>
      </c>
    </row>
    <row r="102" spans="12:38">
      <c r="L102" s="13"/>
      <c r="M102" s="13"/>
      <c r="N102" s="13"/>
      <c r="P102" s="13"/>
      <c r="W102" s="13"/>
      <c r="X102" s="13"/>
      <c r="AA10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2" s="4" t="str" cm="1">
        <f t="array" aca="1" ref="AC10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2" s="4">
        <f ca="1">LEN(Table2[[#This Row],[Data Checks]])</f>
        <v>0</v>
      </c>
      <c r="AE102" s="4" t="str">
        <f>IF(LEN(TRIM(Table2[[#This Row],[Referral Date]]))=0,"",IFERROR(NETWORKDAYS(Table2[[#This Row],[Referral Date]],EOMONTH(DATE('Reporting Month'!$B$2,'Reporting Month'!$B$1,1),0),Holidays),-NETWORKDAYS(EOMONTH(DATE('Reporting Month'!$B$2,'Reporting Month'!$B$1,1),0),Table2[[#This Row],[Referral Date]],Holidays)))</f>
        <v/>
      </c>
      <c r="AF10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2" s="4" t="str">
        <f>IF(OR(Table2[[#This Row],[Referral Date]]="",Table2[[#This Row],[FTC Screening Date]]=""),"",IFERROR(DATEDIF(Table2[[#This Row],[Referral Date]],Table2[[#This Row],[FTC Screening Date]],"d"),IFERROR(IF(DATEDIF(Table2[[#This Row],[FTC Screening Date]],Table2[[#This Row],[Referral Date]],"d")&gt;0,0,""),"")))</f>
        <v/>
      </c>
      <c r="AH102" s="4" t="str">
        <f>IFERROR(VLOOKUP(Table2[[#This Row],[Agency Name]],'Dropdown Values'!A:B,2,FALSE),"")</f>
        <v/>
      </c>
      <c r="AI102" s="2" t="str">
        <f>IF(OR(Table2[[#This Row],[Current Investigation Start Date]]="",Table2[[#This Row],[Referral Date]]=""),"",IFERROR(NETWORKDAYS(I102,J102,Holidays),""))</f>
        <v/>
      </c>
      <c r="AJ102" s="2" t="str">
        <f>IF(OR(Table2[[#This Row],[Initial Engagement Attempt Date]]="",Table2[[#This Row],[FTC Screening Date]]=""),"",IFERROR(NETWORKDAYS(Table2[[#This Row],[Initial Engagement Attempt Date]],Table2[[#This Row],[FTC Screening Date]],Holidays),""))</f>
        <v/>
      </c>
      <c r="AK10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2" s="4">
        <f>COUNTIFS(Table2[Agency Name],Table2[[#This Row],[Agency Name]],Table2[Client ID],Table2[[#This Row],[Client ID]])</f>
        <v>0</v>
      </c>
    </row>
    <row r="103" spans="12:38">
      <c r="L103" s="13"/>
      <c r="M103" s="13"/>
      <c r="N103" s="13"/>
      <c r="P103" s="13"/>
      <c r="W103" s="13"/>
      <c r="X103" s="13"/>
      <c r="AA10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3" s="4" t="str" cm="1">
        <f t="array" aca="1" ref="AC10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3" s="4">
        <f ca="1">LEN(Table2[[#This Row],[Data Checks]])</f>
        <v>0</v>
      </c>
      <c r="AE103" s="4" t="str">
        <f>IF(LEN(TRIM(Table2[[#This Row],[Referral Date]]))=0,"",IFERROR(NETWORKDAYS(Table2[[#This Row],[Referral Date]],EOMONTH(DATE('Reporting Month'!$B$2,'Reporting Month'!$B$1,1),0),Holidays),-NETWORKDAYS(EOMONTH(DATE('Reporting Month'!$B$2,'Reporting Month'!$B$1,1),0),Table2[[#This Row],[Referral Date]],Holidays)))</f>
        <v/>
      </c>
      <c r="AF10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3" s="4" t="str">
        <f>IF(OR(Table2[[#This Row],[Referral Date]]="",Table2[[#This Row],[FTC Screening Date]]=""),"",IFERROR(DATEDIF(Table2[[#This Row],[Referral Date]],Table2[[#This Row],[FTC Screening Date]],"d"),IFERROR(IF(DATEDIF(Table2[[#This Row],[FTC Screening Date]],Table2[[#This Row],[Referral Date]],"d")&gt;0,0,""),"")))</f>
        <v/>
      </c>
      <c r="AH103" s="4" t="str">
        <f>IFERROR(VLOOKUP(Table2[[#This Row],[Agency Name]],'Dropdown Values'!A:B,2,FALSE),"")</f>
        <v/>
      </c>
      <c r="AI103" s="2" t="str">
        <f>IF(OR(Table2[[#This Row],[Current Investigation Start Date]]="",Table2[[#This Row],[Referral Date]]=""),"",IFERROR(NETWORKDAYS(I103,J103,Holidays),""))</f>
        <v/>
      </c>
      <c r="AJ103" s="2" t="str">
        <f>IF(OR(Table2[[#This Row],[Initial Engagement Attempt Date]]="",Table2[[#This Row],[FTC Screening Date]]=""),"",IFERROR(NETWORKDAYS(Table2[[#This Row],[Initial Engagement Attempt Date]],Table2[[#This Row],[FTC Screening Date]],Holidays),""))</f>
        <v/>
      </c>
      <c r="AK10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3" s="4">
        <f>COUNTIFS(Table2[Agency Name],Table2[[#This Row],[Agency Name]],Table2[Client ID],Table2[[#This Row],[Client ID]])</f>
        <v>0</v>
      </c>
    </row>
    <row r="104" spans="12:38">
      <c r="L104" s="13"/>
      <c r="M104" s="13"/>
      <c r="N104" s="13"/>
      <c r="P104" s="13"/>
      <c r="W104" s="13"/>
      <c r="X104" s="13"/>
      <c r="AA10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4" s="4" t="str" cm="1">
        <f t="array" aca="1" ref="AC10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4" s="4">
        <f ca="1">LEN(Table2[[#This Row],[Data Checks]])</f>
        <v>0</v>
      </c>
      <c r="AE104" s="4" t="str">
        <f>IF(LEN(TRIM(Table2[[#This Row],[Referral Date]]))=0,"",IFERROR(NETWORKDAYS(Table2[[#This Row],[Referral Date]],EOMONTH(DATE('Reporting Month'!$B$2,'Reporting Month'!$B$1,1),0),Holidays),-NETWORKDAYS(EOMONTH(DATE('Reporting Month'!$B$2,'Reporting Month'!$B$1,1),0),Table2[[#This Row],[Referral Date]],Holidays)))</f>
        <v/>
      </c>
      <c r="AF10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4" s="4" t="str">
        <f>IF(OR(Table2[[#This Row],[Referral Date]]="",Table2[[#This Row],[FTC Screening Date]]=""),"",IFERROR(DATEDIF(Table2[[#This Row],[Referral Date]],Table2[[#This Row],[FTC Screening Date]],"d"),IFERROR(IF(DATEDIF(Table2[[#This Row],[FTC Screening Date]],Table2[[#This Row],[Referral Date]],"d")&gt;0,0,""),"")))</f>
        <v/>
      </c>
      <c r="AH104" s="4" t="str">
        <f>IFERROR(VLOOKUP(Table2[[#This Row],[Agency Name]],'Dropdown Values'!A:B,2,FALSE),"")</f>
        <v/>
      </c>
      <c r="AI104" s="2" t="str">
        <f>IF(OR(Table2[[#This Row],[Current Investigation Start Date]]="",Table2[[#This Row],[Referral Date]]=""),"",IFERROR(NETWORKDAYS(I104,J104,Holidays),""))</f>
        <v/>
      </c>
      <c r="AJ104" s="2" t="str">
        <f>IF(OR(Table2[[#This Row],[Initial Engagement Attempt Date]]="",Table2[[#This Row],[FTC Screening Date]]=""),"",IFERROR(NETWORKDAYS(Table2[[#This Row],[Initial Engagement Attempt Date]],Table2[[#This Row],[FTC Screening Date]],Holidays),""))</f>
        <v/>
      </c>
      <c r="AK10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4" s="4">
        <f>COUNTIFS(Table2[Agency Name],Table2[[#This Row],[Agency Name]],Table2[Client ID],Table2[[#This Row],[Client ID]])</f>
        <v>0</v>
      </c>
    </row>
    <row r="105" spans="12:38">
      <c r="L105" s="13"/>
      <c r="M105" s="13"/>
      <c r="N105" s="13"/>
      <c r="P105" s="13"/>
      <c r="W105" s="13"/>
      <c r="X105" s="13"/>
      <c r="AA10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5" s="4" t="str" cm="1">
        <f t="array" aca="1" ref="AC10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5" s="4">
        <f ca="1">LEN(Table2[[#This Row],[Data Checks]])</f>
        <v>0</v>
      </c>
      <c r="AE105" s="4" t="str">
        <f>IF(LEN(TRIM(Table2[[#This Row],[Referral Date]]))=0,"",IFERROR(NETWORKDAYS(Table2[[#This Row],[Referral Date]],EOMONTH(DATE('Reporting Month'!$B$2,'Reporting Month'!$B$1,1),0),Holidays),-NETWORKDAYS(EOMONTH(DATE('Reporting Month'!$B$2,'Reporting Month'!$B$1,1),0),Table2[[#This Row],[Referral Date]],Holidays)))</f>
        <v/>
      </c>
      <c r="AF10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5" s="4" t="str">
        <f>IF(OR(Table2[[#This Row],[Referral Date]]="",Table2[[#This Row],[FTC Screening Date]]=""),"",IFERROR(DATEDIF(Table2[[#This Row],[Referral Date]],Table2[[#This Row],[FTC Screening Date]],"d"),IFERROR(IF(DATEDIF(Table2[[#This Row],[FTC Screening Date]],Table2[[#This Row],[Referral Date]],"d")&gt;0,0,""),"")))</f>
        <v/>
      </c>
      <c r="AH105" s="4" t="str">
        <f>IFERROR(VLOOKUP(Table2[[#This Row],[Agency Name]],'Dropdown Values'!A:B,2,FALSE),"")</f>
        <v/>
      </c>
      <c r="AI105" s="2" t="str">
        <f>IF(OR(Table2[[#This Row],[Current Investigation Start Date]]="",Table2[[#This Row],[Referral Date]]=""),"",IFERROR(NETWORKDAYS(I105,J105,Holidays),""))</f>
        <v/>
      </c>
      <c r="AJ105" s="2" t="str">
        <f>IF(OR(Table2[[#This Row],[Initial Engagement Attempt Date]]="",Table2[[#This Row],[FTC Screening Date]]=""),"",IFERROR(NETWORKDAYS(Table2[[#This Row],[Initial Engagement Attempt Date]],Table2[[#This Row],[FTC Screening Date]],Holidays),""))</f>
        <v/>
      </c>
      <c r="AK10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5" s="4">
        <f>COUNTIFS(Table2[Agency Name],Table2[[#This Row],[Agency Name]],Table2[Client ID],Table2[[#This Row],[Client ID]])</f>
        <v>0</v>
      </c>
    </row>
    <row r="106" spans="12:38">
      <c r="L106" s="13"/>
      <c r="M106" s="13"/>
      <c r="N106" s="13"/>
      <c r="P106" s="13"/>
      <c r="W106" s="13"/>
      <c r="X106" s="13"/>
      <c r="AA10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6" s="4" t="str" cm="1">
        <f t="array" aca="1" ref="AC10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6" s="4">
        <f ca="1">LEN(Table2[[#This Row],[Data Checks]])</f>
        <v>0</v>
      </c>
      <c r="AE106" s="4" t="str">
        <f>IF(LEN(TRIM(Table2[[#This Row],[Referral Date]]))=0,"",IFERROR(NETWORKDAYS(Table2[[#This Row],[Referral Date]],EOMONTH(DATE('Reporting Month'!$B$2,'Reporting Month'!$B$1,1),0),Holidays),-NETWORKDAYS(EOMONTH(DATE('Reporting Month'!$B$2,'Reporting Month'!$B$1,1),0),Table2[[#This Row],[Referral Date]],Holidays)))</f>
        <v/>
      </c>
      <c r="AF10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6" s="4" t="str">
        <f>IF(OR(Table2[[#This Row],[Referral Date]]="",Table2[[#This Row],[FTC Screening Date]]=""),"",IFERROR(DATEDIF(Table2[[#This Row],[Referral Date]],Table2[[#This Row],[FTC Screening Date]],"d"),IFERROR(IF(DATEDIF(Table2[[#This Row],[FTC Screening Date]],Table2[[#This Row],[Referral Date]],"d")&gt;0,0,""),"")))</f>
        <v/>
      </c>
      <c r="AH106" s="4" t="str">
        <f>IFERROR(VLOOKUP(Table2[[#This Row],[Agency Name]],'Dropdown Values'!A:B,2,FALSE),"")</f>
        <v/>
      </c>
      <c r="AI106" s="2" t="str">
        <f>IF(OR(Table2[[#This Row],[Current Investigation Start Date]]="",Table2[[#This Row],[Referral Date]]=""),"",IFERROR(NETWORKDAYS(I106,J106,Holidays),""))</f>
        <v/>
      </c>
      <c r="AJ106" s="2" t="str">
        <f>IF(OR(Table2[[#This Row],[Initial Engagement Attempt Date]]="",Table2[[#This Row],[FTC Screening Date]]=""),"",IFERROR(NETWORKDAYS(Table2[[#This Row],[Initial Engagement Attempt Date]],Table2[[#This Row],[FTC Screening Date]],Holidays),""))</f>
        <v/>
      </c>
      <c r="AK10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6" s="4">
        <f>COUNTIFS(Table2[Agency Name],Table2[[#This Row],[Agency Name]],Table2[Client ID],Table2[[#This Row],[Client ID]])</f>
        <v>0</v>
      </c>
    </row>
    <row r="107" spans="12:38">
      <c r="L107" s="13"/>
      <c r="M107" s="13"/>
      <c r="N107" s="13"/>
      <c r="P107" s="13"/>
      <c r="W107" s="13"/>
      <c r="X107" s="13"/>
      <c r="AA10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7" s="4" t="str" cm="1">
        <f t="array" aca="1" ref="AC10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7" s="4">
        <f ca="1">LEN(Table2[[#This Row],[Data Checks]])</f>
        <v>0</v>
      </c>
      <c r="AE107" s="4" t="str">
        <f>IF(LEN(TRIM(Table2[[#This Row],[Referral Date]]))=0,"",IFERROR(NETWORKDAYS(Table2[[#This Row],[Referral Date]],EOMONTH(DATE('Reporting Month'!$B$2,'Reporting Month'!$B$1,1),0),Holidays),-NETWORKDAYS(EOMONTH(DATE('Reporting Month'!$B$2,'Reporting Month'!$B$1,1),0),Table2[[#This Row],[Referral Date]],Holidays)))</f>
        <v/>
      </c>
      <c r="AF10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7" s="4" t="str">
        <f>IF(OR(Table2[[#This Row],[Referral Date]]="",Table2[[#This Row],[FTC Screening Date]]=""),"",IFERROR(DATEDIF(Table2[[#This Row],[Referral Date]],Table2[[#This Row],[FTC Screening Date]],"d"),IFERROR(IF(DATEDIF(Table2[[#This Row],[FTC Screening Date]],Table2[[#This Row],[Referral Date]],"d")&gt;0,0,""),"")))</f>
        <v/>
      </c>
      <c r="AH107" s="4" t="str">
        <f>IFERROR(VLOOKUP(Table2[[#This Row],[Agency Name]],'Dropdown Values'!A:B,2,FALSE),"")</f>
        <v/>
      </c>
      <c r="AI107" s="2" t="str">
        <f>IF(OR(Table2[[#This Row],[Current Investigation Start Date]]="",Table2[[#This Row],[Referral Date]]=""),"",IFERROR(NETWORKDAYS(I107,J107,Holidays),""))</f>
        <v/>
      </c>
      <c r="AJ107" s="2" t="str">
        <f>IF(OR(Table2[[#This Row],[Initial Engagement Attempt Date]]="",Table2[[#This Row],[FTC Screening Date]]=""),"",IFERROR(NETWORKDAYS(Table2[[#This Row],[Initial Engagement Attempt Date]],Table2[[#This Row],[FTC Screening Date]],Holidays),""))</f>
        <v/>
      </c>
      <c r="AK10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7" s="4">
        <f>COUNTIFS(Table2[Agency Name],Table2[[#This Row],[Agency Name]],Table2[Client ID],Table2[[#This Row],[Client ID]])</f>
        <v>0</v>
      </c>
    </row>
    <row r="108" spans="12:38">
      <c r="L108" s="13"/>
      <c r="M108" s="13"/>
      <c r="N108" s="13"/>
      <c r="P108" s="13"/>
      <c r="W108" s="13"/>
      <c r="X108" s="13"/>
      <c r="AA10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8" s="4" t="str" cm="1">
        <f t="array" aca="1" ref="AC10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8" s="4">
        <f ca="1">LEN(Table2[[#This Row],[Data Checks]])</f>
        <v>0</v>
      </c>
      <c r="AE108" s="4" t="str">
        <f>IF(LEN(TRIM(Table2[[#This Row],[Referral Date]]))=0,"",IFERROR(NETWORKDAYS(Table2[[#This Row],[Referral Date]],EOMONTH(DATE('Reporting Month'!$B$2,'Reporting Month'!$B$1,1),0),Holidays),-NETWORKDAYS(EOMONTH(DATE('Reporting Month'!$B$2,'Reporting Month'!$B$1,1),0),Table2[[#This Row],[Referral Date]],Holidays)))</f>
        <v/>
      </c>
      <c r="AF10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8" s="4" t="str">
        <f>IF(OR(Table2[[#This Row],[Referral Date]]="",Table2[[#This Row],[FTC Screening Date]]=""),"",IFERROR(DATEDIF(Table2[[#This Row],[Referral Date]],Table2[[#This Row],[FTC Screening Date]],"d"),IFERROR(IF(DATEDIF(Table2[[#This Row],[FTC Screening Date]],Table2[[#This Row],[Referral Date]],"d")&gt;0,0,""),"")))</f>
        <v/>
      </c>
      <c r="AH108" s="4" t="str">
        <f>IFERROR(VLOOKUP(Table2[[#This Row],[Agency Name]],'Dropdown Values'!A:B,2,FALSE),"")</f>
        <v/>
      </c>
      <c r="AI108" s="2" t="str">
        <f>IF(OR(Table2[[#This Row],[Current Investigation Start Date]]="",Table2[[#This Row],[Referral Date]]=""),"",IFERROR(NETWORKDAYS(I108,J108,Holidays),""))</f>
        <v/>
      </c>
      <c r="AJ108" s="2" t="str">
        <f>IF(OR(Table2[[#This Row],[Initial Engagement Attempt Date]]="",Table2[[#This Row],[FTC Screening Date]]=""),"",IFERROR(NETWORKDAYS(Table2[[#This Row],[Initial Engagement Attempt Date]],Table2[[#This Row],[FTC Screening Date]],Holidays),""))</f>
        <v/>
      </c>
      <c r="AK10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8" s="4">
        <f>COUNTIFS(Table2[Agency Name],Table2[[#This Row],[Agency Name]],Table2[Client ID],Table2[[#This Row],[Client ID]])</f>
        <v>0</v>
      </c>
    </row>
    <row r="109" spans="12:38">
      <c r="L109" s="13"/>
      <c r="M109" s="13"/>
      <c r="N109" s="13"/>
      <c r="P109" s="13"/>
      <c r="W109" s="13"/>
      <c r="X109" s="13"/>
      <c r="AA10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9" s="4" t="str" cm="1">
        <f t="array" aca="1" ref="AC10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9" s="4">
        <f ca="1">LEN(Table2[[#This Row],[Data Checks]])</f>
        <v>0</v>
      </c>
      <c r="AE109" s="4" t="str">
        <f>IF(LEN(TRIM(Table2[[#This Row],[Referral Date]]))=0,"",IFERROR(NETWORKDAYS(Table2[[#This Row],[Referral Date]],EOMONTH(DATE('Reporting Month'!$B$2,'Reporting Month'!$B$1,1),0),Holidays),-NETWORKDAYS(EOMONTH(DATE('Reporting Month'!$B$2,'Reporting Month'!$B$1,1),0),Table2[[#This Row],[Referral Date]],Holidays)))</f>
        <v/>
      </c>
      <c r="AF10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9" s="4" t="str">
        <f>IF(OR(Table2[[#This Row],[Referral Date]]="",Table2[[#This Row],[FTC Screening Date]]=""),"",IFERROR(DATEDIF(Table2[[#This Row],[Referral Date]],Table2[[#This Row],[FTC Screening Date]],"d"),IFERROR(IF(DATEDIF(Table2[[#This Row],[FTC Screening Date]],Table2[[#This Row],[Referral Date]],"d")&gt;0,0,""),"")))</f>
        <v/>
      </c>
      <c r="AH109" s="4" t="str">
        <f>IFERROR(VLOOKUP(Table2[[#This Row],[Agency Name]],'Dropdown Values'!A:B,2,FALSE),"")</f>
        <v/>
      </c>
      <c r="AI109" s="2" t="str">
        <f>IF(OR(Table2[[#This Row],[Current Investigation Start Date]]="",Table2[[#This Row],[Referral Date]]=""),"",IFERROR(NETWORKDAYS(I109,J109,Holidays),""))</f>
        <v/>
      </c>
      <c r="AJ109" s="2" t="str">
        <f>IF(OR(Table2[[#This Row],[Initial Engagement Attempt Date]]="",Table2[[#This Row],[FTC Screening Date]]=""),"",IFERROR(NETWORKDAYS(Table2[[#This Row],[Initial Engagement Attempt Date]],Table2[[#This Row],[FTC Screening Date]],Holidays),""))</f>
        <v/>
      </c>
      <c r="AK10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9" s="4">
        <f>COUNTIFS(Table2[Agency Name],Table2[[#This Row],[Agency Name]],Table2[Client ID],Table2[[#This Row],[Client ID]])</f>
        <v>0</v>
      </c>
    </row>
    <row r="110" spans="12:38">
      <c r="L110" s="13"/>
      <c r="M110" s="13"/>
      <c r="N110" s="13"/>
      <c r="P110" s="13"/>
      <c r="W110" s="13"/>
      <c r="X110" s="13"/>
      <c r="AA11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0" s="4" t="str" cm="1">
        <f t="array" aca="1" ref="AC11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0" s="4">
        <f ca="1">LEN(Table2[[#This Row],[Data Checks]])</f>
        <v>0</v>
      </c>
      <c r="AE110" s="4" t="str">
        <f>IF(LEN(TRIM(Table2[[#This Row],[Referral Date]]))=0,"",IFERROR(NETWORKDAYS(Table2[[#This Row],[Referral Date]],EOMONTH(DATE('Reporting Month'!$B$2,'Reporting Month'!$B$1,1),0),Holidays),-NETWORKDAYS(EOMONTH(DATE('Reporting Month'!$B$2,'Reporting Month'!$B$1,1),0),Table2[[#This Row],[Referral Date]],Holidays)))</f>
        <v/>
      </c>
      <c r="AF11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0" s="4" t="str">
        <f>IF(OR(Table2[[#This Row],[Referral Date]]="",Table2[[#This Row],[FTC Screening Date]]=""),"",IFERROR(DATEDIF(Table2[[#This Row],[Referral Date]],Table2[[#This Row],[FTC Screening Date]],"d"),IFERROR(IF(DATEDIF(Table2[[#This Row],[FTC Screening Date]],Table2[[#This Row],[Referral Date]],"d")&gt;0,0,""),"")))</f>
        <v/>
      </c>
      <c r="AH110" s="4" t="str">
        <f>IFERROR(VLOOKUP(Table2[[#This Row],[Agency Name]],'Dropdown Values'!A:B,2,FALSE),"")</f>
        <v/>
      </c>
      <c r="AI110" s="2" t="str">
        <f>IF(OR(Table2[[#This Row],[Current Investigation Start Date]]="",Table2[[#This Row],[Referral Date]]=""),"",IFERROR(NETWORKDAYS(I110,J110,Holidays),""))</f>
        <v/>
      </c>
      <c r="AJ110" s="2" t="str">
        <f>IF(OR(Table2[[#This Row],[Initial Engagement Attempt Date]]="",Table2[[#This Row],[FTC Screening Date]]=""),"",IFERROR(NETWORKDAYS(Table2[[#This Row],[Initial Engagement Attempt Date]],Table2[[#This Row],[FTC Screening Date]],Holidays),""))</f>
        <v/>
      </c>
      <c r="AK11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0" s="4">
        <f>COUNTIFS(Table2[Agency Name],Table2[[#This Row],[Agency Name]],Table2[Client ID],Table2[[#This Row],[Client ID]])</f>
        <v>0</v>
      </c>
    </row>
    <row r="111" spans="12:38">
      <c r="L111" s="13"/>
      <c r="M111" s="13"/>
      <c r="N111" s="13"/>
      <c r="P111" s="13"/>
      <c r="W111" s="13"/>
      <c r="X111" s="13"/>
      <c r="AA11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1" s="4" t="str" cm="1">
        <f t="array" aca="1" ref="AC11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1" s="4">
        <f ca="1">LEN(Table2[[#This Row],[Data Checks]])</f>
        <v>0</v>
      </c>
      <c r="AE111" s="4" t="str">
        <f>IF(LEN(TRIM(Table2[[#This Row],[Referral Date]]))=0,"",IFERROR(NETWORKDAYS(Table2[[#This Row],[Referral Date]],EOMONTH(DATE('Reporting Month'!$B$2,'Reporting Month'!$B$1,1),0),Holidays),-NETWORKDAYS(EOMONTH(DATE('Reporting Month'!$B$2,'Reporting Month'!$B$1,1),0),Table2[[#This Row],[Referral Date]],Holidays)))</f>
        <v/>
      </c>
      <c r="AF11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1" s="4" t="str">
        <f>IF(OR(Table2[[#This Row],[Referral Date]]="",Table2[[#This Row],[FTC Screening Date]]=""),"",IFERROR(DATEDIF(Table2[[#This Row],[Referral Date]],Table2[[#This Row],[FTC Screening Date]],"d"),IFERROR(IF(DATEDIF(Table2[[#This Row],[FTC Screening Date]],Table2[[#This Row],[Referral Date]],"d")&gt;0,0,""),"")))</f>
        <v/>
      </c>
      <c r="AH111" s="4" t="str">
        <f>IFERROR(VLOOKUP(Table2[[#This Row],[Agency Name]],'Dropdown Values'!A:B,2,FALSE),"")</f>
        <v/>
      </c>
      <c r="AI111" s="2" t="str">
        <f>IF(OR(Table2[[#This Row],[Current Investigation Start Date]]="",Table2[[#This Row],[Referral Date]]=""),"",IFERROR(NETWORKDAYS(I111,J111,Holidays),""))</f>
        <v/>
      </c>
      <c r="AJ111" s="2" t="str">
        <f>IF(OR(Table2[[#This Row],[Initial Engagement Attempt Date]]="",Table2[[#This Row],[FTC Screening Date]]=""),"",IFERROR(NETWORKDAYS(Table2[[#This Row],[Initial Engagement Attempt Date]],Table2[[#This Row],[FTC Screening Date]],Holidays),""))</f>
        <v/>
      </c>
      <c r="AK11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1" s="4">
        <f>COUNTIFS(Table2[Agency Name],Table2[[#This Row],[Agency Name]],Table2[Client ID],Table2[[#This Row],[Client ID]])</f>
        <v>0</v>
      </c>
    </row>
    <row r="112" spans="12:38">
      <c r="L112" s="13"/>
      <c r="M112" s="13"/>
      <c r="N112" s="13"/>
      <c r="P112" s="13"/>
      <c r="W112" s="13"/>
      <c r="X112" s="13"/>
      <c r="AA11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2" s="4" t="str" cm="1">
        <f t="array" aca="1" ref="AC11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2" s="4">
        <f ca="1">LEN(Table2[[#This Row],[Data Checks]])</f>
        <v>0</v>
      </c>
      <c r="AE112" s="4" t="str">
        <f>IF(LEN(TRIM(Table2[[#This Row],[Referral Date]]))=0,"",IFERROR(NETWORKDAYS(Table2[[#This Row],[Referral Date]],EOMONTH(DATE('Reporting Month'!$B$2,'Reporting Month'!$B$1,1),0),Holidays),-NETWORKDAYS(EOMONTH(DATE('Reporting Month'!$B$2,'Reporting Month'!$B$1,1),0),Table2[[#This Row],[Referral Date]],Holidays)))</f>
        <v/>
      </c>
      <c r="AF11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2" s="4" t="str">
        <f>IF(OR(Table2[[#This Row],[Referral Date]]="",Table2[[#This Row],[FTC Screening Date]]=""),"",IFERROR(DATEDIF(Table2[[#This Row],[Referral Date]],Table2[[#This Row],[FTC Screening Date]],"d"),IFERROR(IF(DATEDIF(Table2[[#This Row],[FTC Screening Date]],Table2[[#This Row],[Referral Date]],"d")&gt;0,0,""),"")))</f>
        <v/>
      </c>
      <c r="AH112" s="4" t="str">
        <f>IFERROR(VLOOKUP(Table2[[#This Row],[Agency Name]],'Dropdown Values'!A:B,2,FALSE),"")</f>
        <v/>
      </c>
      <c r="AI112" s="2" t="str">
        <f>IF(OR(Table2[[#This Row],[Current Investigation Start Date]]="",Table2[[#This Row],[Referral Date]]=""),"",IFERROR(NETWORKDAYS(I112,J112,Holidays),""))</f>
        <v/>
      </c>
      <c r="AJ112" s="2" t="str">
        <f>IF(OR(Table2[[#This Row],[Initial Engagement Attempt Date]]="",Table2[[#This Row],[FTC Screening Date]]=""),"",IFERROR(NETWORKDAYS(Table2[[#This Row],[Initial Engagement Attempt Date]],Table2[[#This Row],[FTC Screening Date]],Holidays),""))</f>
        <v/>
      </c>
      <c r="AK11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2" s="4">
        <f>COUNTIFS(Table2[Agency Name],Table2[[#This Row],[Agency Name]],Table2[Client ID],Table2[[#This Row],[Client ID]])</f>
        <v>0</v>
      </c>
    </row>
    <row r="113" spans="12:38">
      <c r="L113" s="13"/>
      <c r="M113" s="13"/>
      <c r="N113" s="13"/>
      <c r="P113" s="13"/>
      <c r="W113" s="13"/>
      <c r="X113" s="13"/>
      <c r="AA11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3" s="4" t="str" cm="1">
        <f t="array" aca="1" ref="AC11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3" s="4">
        <f ca="1">LEN(Table2[[#This Row],[Data Checks]])</f>
        <v>0</v>
      </c>
      <c r="AE113" s="4" t="str">
        <f>IF(LEN(TRIM(Table2[[#This Row],[Referral Date]]))=0,"",IFERROR(NETWORKDAYS(Table2[[#This Row],[Referral Date]],EOMONTH(DATE('Reporting Month'!$B$2,'Reporting Month'!$B$1,1),0),Holidays),-NETWORKDAYS(EOMONTH(DATE('Reporting Month'!$B$2,'Reporting Month'!$B$1,1),0),Table2[[#This Row],[Referral Date]],Holidays)))</f>
        <v/>
      </c>
      <c r="AF11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3" s="4" t="str">
        <f>IF(OR(Table2[[#This Row],[Referral Date]]="",Table2[[#This Row],[FTC Screening Date]]=""),"",IFERROR(DATEDIF(Table2[[#This Row],[Referral Date]],Table2[[#This Row],[FTC Screening Date]],"d"),IFERROR(IF(DATEDIF(Table2[[#This Row],[FTC Screening Date]],Table2[[#This Row],[Referral Date]],"d")&gt;0,0,""),"")))</f>
        <v/>
      </c>
      <c r="AH113" s="4" t="str">
        <f>IFERROR(VLOOKUP(Table2[[#This Row],[Agency Name]],'Dropdown Values'!A:B,2,FALSE),"")</f>
        <v/>
      </c>
      <c r="AI113" s="2" t="str">
        <f>IF(OR(Table2[[#This Row],[Current Investigation Start Date]]="",Table2[[#This Row],[Referral Date]]=""),"",IFERROR(NETWORKDAYS(I113,J113,Holidays),""))</f>
        <v/>
      </c>
      <c r="AJ113" s="2" t="str">
        <f>IF(OR(Table2[[#This Row],[Initial Engagement Attempt Date]]="",Table2[[#This Row],[FTC Screening Date]]=""),"",IFERROR(NETWORKDAYS(Table2[[#This Row],[Initial Engagement Attempt Date]],Table2[[#This Row],[FTC Screening Date]],Holidays),""))</f>
        <v/>
      </c>
      <c r="AK11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3" s="4">
        <f>COUNTIFS(Table2[Agency Name],Table2[[#This Row],[Agency Name]],Table2[Client ID],Table2[[#This Row],[Client ID]])</f>
        <v>0</v>
      </c>
    </row>
    <row r="114" spans="12:38">
      <c r="L114" s="13"/>
      <c r="M114" s="13"/>
      <c r="N114" s="13"/>
      <c r="P114" s="13"/>
      <c r="W114" s="13"/>
      <c r="X114" s="13"/>
      <c r="AA11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4" s="4" t="str" cm="1">
        <f t="array" aca="1" ref="AC11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4" s="4">
        <f ca="1">LEN(Table2[[#This Row],[Data Checks]])</f>
        <v>0</v>
      </c>
      <c r="AE114" s="4" t="str">
        <f>IF(LEN(TRIM(Table2[[#This Row],[Referral Date]]))=0,"",IFERROR(NETWORKDAYS(Table2[[#This Row],[Referral Date]],EOMONTH(DATE('Reporting Month'!$B$2,'Reporting Month'!$B$1,1),0),Holidays),-NETWORKDAYS(EOMONTH(DATE('Reporting Month'!$B$2,'Reporting Month'!$B$1,1),0),Table2[[#This Row],[Referral Date]],Holidays)))</f>
        <v/>
      </c>
      <c r="AF11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4" s="4" t="str">
        <f>IF(OR(Table2[[#This Row],[Referral Date]]="",Table2[[#This Row],[FTC Screening Date]]=""),"",IFERROR(DATEDIF(Table2[[#This Row],[Referral Date]],Table2[[#This Row],[FTC Screening Date]],"d"),IFERROR(IF(DATEDIF(Table2[[#This Row],[FTC Screening Date]],Table2[[#This Row],[Referral Date]],"d")&gt;0,0,""),"")))</f>
        <v/>
      </c>
      <c r="AH114" s="4" t="str">
        <f>IFERROR(VLOOKUP(Table2[[#This Row],[Agency Name]],'Dropdown Values'!A:B,2,FALSE),"")</f>
        <v/>
      </c>
      <c r="AI114" s="2" t="str">
        <f>IF(OR(Table2[[#This Row],[Current Investigation Start Date]]="",Table2[[#This Row],[Referral Date]]=""),"",IFERROR(NETWORKDAYS(I114,J114,Holidays),""))</f>
        <v/>
      </c>
      <c r="AJ114" s="2" t="str">
        <f>IF(OR(Table2[[#This Row],[Initial Engagement Attempt Date]]="",Table2[[#This Row],[FTC Screening Date]]=""),"",IFERROR(NETWORKDAYS(Table2[[#This Row],[Initial Engagement Attempt Date]],Table2[[#This Row],[FTC Screening Date]],Holidays),""))</f>
        <v/>
      </c>
      <c r="AK11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4" s="4">
        <f>COUNTIFS(Table2[Agency Name],Table2[[#This Row],[Agency Name]],Table2[Client ID],Table2[[#This Row],[Client ID]])</f>
        <v>0</v>
      </c>
    </row>
    <row r="115" spans="12:38">
      <c r="L115" s="13"/>
      <c r="M115" s="13"/>
      <c r="N115" s="13"/>
      <c r="P115" s="13"/>
      <c r="W115" s="13"/>
      <c r="X115" s="13"/>
      <c r="AA11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5" s="4" t="str" cm="1">
        <f t="array" aca="1" ref="AC11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5" s="4">
        <f ca="1">LEN(Table2[[#This Row],[Data Checks]])</f>
        <v>0</v>
      </c>
      <c r="AE115" s="4" t="str">
        <f>IF(LEN(TRIM(Table2[[#This Row],[Referral Date]]))=0,"",IFERROR(NETWORKDAYS(Table2[[#This Row],[Referral Date]],EOMONTH(DATE('Reporting Month'!$B$2,'Reporting Month'!$B$1,1),0),Holidays),-NETWORKDAYS(EOMONTH(DATE('Reporting Month'!$B$2,'Reporting Month'!$B$1,1),0),Table2[[#This Row],[Referral Date]],Holidays)))</f>
        <v/>
      </c>
      <c r="AF11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5" s="4" t="str">
        <f>IF(OR(Table2[[#This Row],[Referral Date]]="",Table2[[#This Row],[FTC Screening Date]]=""),"",IFERROR(DATEDIF(Table2[[#This Row],[Referral Date]],Table2[[#This Row],[FTC Screening Date]],"d"),IFERROR(IF(DATEDIF(Table2[[#This Row],[FTC Screening Date]],Table2[[#This Row],[Referral Date]],"d")&gt;0,0,""),"")))</f>
        <v/>
      </c>
      <c r="AH115" s="4" t="str">
        <f>IFERROR(VLOOKUP(Table2[[#This Row],[Agency Name]],'Dropdown Values'!A:B,2,FALSE),"")</f>
        <v/>
      </c>
      <c r="AI115" s="2" t="str">
        <f>IF(OR(Table2[[#This Row],[Current Investigation Start Date]]="",Table2[[#This Row],[Referral Date]]=""),"",IFERROR(NETWORKDAYS(I115,J115,Holidays),""))</f>
        <v/>
      </c>
      <c r="AJ115" s="2" t="str">
        <f>IF(OR(Table2[[#This Row],[Initial Engagement Attempt Date]]="",Table2[[#This Row],[FTC Screening Date]]=""),"",IFERROR(NETWORKDAYS(Table2[[#This Row],[Initial Engagement Attempt Date]],Table2[[#This Row],[FTC Screening Date]],Holidays),""))</f>
        <v/>
      </c>
      <c r="AK11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5" s="4">
        <f>COUNTIFS(Table2[Agency Name],Table2[[#This Row],[Agency Name]],Table2[Client ID],Table2[[#This Row],[Client ID]])</f>
        <v>0</v>
      </c>
    </row>
    <row r="116" spans="12:38">
      <c r="L116" s="13"/>
      <c r="M116" s="13"/>
      <c r="N116" s="13"/>
      <c r="P116" s="13"/>
      <c r="W116" s="13"/>
      <c r="X116" s="13"/>
      <c r="AA11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6" s="4" t="str" cm="1">
        <f t="array" aca="1" ref="AC11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6" s="4">
        <f ca="1">LEN(Table2[[#This Row],[Data Checks]])</f>
        <v>0</v>
      </c>
      <c r="AE116" s="4" t="str">
        <f>IF(LEN(TRIM(Table2[[#This Row],[Referral Date]]))=0,"",IFERROR(NETWORKDAYS(Table2[[#This Row],[Referral Date]],EOMONTH(DATE('Reporting Month'!$B$2,'Reporting Month'!$B$1,1),0),Holidays),-NETWORKDAYS(EOMONTH(DATE('Reporting Month'!$B$2,'Reporting Month'!$B$1,1),0),Table2[[#This Row],[Referral Date]],Holidays)))</f>
        <v/>
      </c>
      <c r="AF11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6" s="4" t="str">
        <f>IF(OR(Table2[[#This Row],[Referral Date]]="",Table2[[#This Row],[FTC Screening Date]]=""),"",IFERROR(DATEDIF(Table2[[#This Row],[Referral Date]],Table2[[#This Row],[FTC Screening Date]],"d"),IFERROR(IF(DATEDIF(Table2[[#This Row],[FTC Screening Date]],Table2[[#This Row],[Referral Date]],"d")&gt;0,0,""),"")))</f>
        <v/>
      </c>
      <c r="AH116" s="4" t="str">
        <f>IFERROR(VLOOKUP(Table2[[#This Row],[Agency Name]],'Dropdown Values'!A:B,2,FALSE),"")</f>
        <v/>
      </c>
      <c r="AI116" s="2" t="str">
        <f>IF(OR(Table2[[#This Row],[Current Investigation Start Date]]="",Table2[[#This Row],[Referral Date]]=""),"",IFERROR(NETWORKDAYS(I116,J116,Holidays),""))</f>
        <v/>
      </c>
      <c r="AJ116" s="2" t="str">
        <f>IF(OR(Table2[[#This Row],[Initial Engagement Attempt Date]]="",Table2[[#This Row],[FTC Screening Date]]=""),"",IFERROR(NETWORKDAYS(Table2[[#This Row],[Initial Engagement Attempt Date]],Table2[[#This Row],[FTC Screening Date]],Holidays),""))</f>
        <v/>
      </c>
      <c r="AK11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6" s="4">
        <f>COUNTIFS(Table2[Agency Name],Table2[[#This Row],[Agency Name]],Table2[Client ID],Table2[[#This Row],[Client ID]])</f>
        <v>0</v>
      </c>
    </row>
    <row r="117" spans="12:38">
      <c r="L117" s="13"/>
      <c r="M117" s="13"/>
      <c r="N117" s="13"/>
      <c r="P117" s="13"/>
      <c r="W117" s="13"/>
      <c r="X117" s="13"/>
      <c r="AA11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7" s="4" t="str" cm="1">
        <f t="array" aca="1" ref="AC11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7" s="4">
        <f ca="1">LEN(Table2[[#This Row],[Data Checks]])</f>
        <v>0</v>
      </c>
      <c r="AE117" s="4" t="str">
        <f>IF(LEN(TRIM(Table2[[#This Row],[Referral Date]]))=0,"",IFERROR(NETWORKDAYS(Table2[[#This Row],[Referral Date]],EOMONTH(DATE('Reporting Month'!$B$2,'Reporting Month'!$B$1,1),0),Holidays),-NETWORKDAYS(EOMONTH(DATE('Reporting Month'!$B$2,'Reporting Month'!$B$1,1),0),Table2[[#This Row],[Referral Date]],Holidays)))</f>
        <v/>
      </c>
      <c r="AF11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7" s="4" t="str">
        <f>IF(OR(Table2[[#This Row],[Referral Date]]="",Table2[[#This Row],[FTC Screening Date]]=""),"",IFERROR(DATEDIF(Table2[[#This Row],[Referral Date]],Table2[[#This Row],[FTC Screening Date]],"d"),IFERROR(IF(DATEDIF(Table2[[#This Row],[FTC Screening Date]],Table2[[#This Row],[Referral Date]],"d")&gt;0,0,""),"")))</f>
        <v/>
      </c>
      <c r="AH117" s="4" t="str">
        <f>IFERROR(VLOOKUP(Table2[[#This Row],[Agency Name]],'Dropdown Values'!A:B,2,FALSE),"")</f>
        <v/>
      </c>
      <c r="AI117" s="2" t="str">
        <f>IF(OR(Table2[[#This Row],[Current Investigation Start Date]]="",Table2[[#This Row],[Referral Date]]=""),"",IFERROR(NETWORKDAYS(I117,J117,Holidays),""))</f>
        <v/>
      </c>
      <c r="AJ117" s="2" t="str">
        <f>IF(OR(Table2[[#This Row],[Initial Engagement Attempt Date]]="",Table2[[#This Row],[FTC Screening Date]]=""),"",IFERROR(NETWORKDAYS(Table2[[#This Row],[Initial Engagement Attempt Date]],Table2[[#This Row],[FTC Screening Date]],Holidays),""))</f>
        <v/>
      </c>
      <c r="AK11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7" s="4">
        <f>COUNTIFS(Table2[Agency Name],Table2[[#This Row],[Agency Name]],Table2[Client ID],Table2[[#This Row],[Client ID]])</f>
        <v>0</v>
      </c>
    </row>
    <row r="118" spans="12:38">
      <c r="L118" s="13"/>
      <c r="M118" s="13"/>
      <c r="N118" s="13"/>
      <c r="P118" s="13"/>
      <c r="W118" s="13"/>
      <c r="X118" s="13"/>
      <c r="AA11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8" s="4" t="str" cm="1">
        <f t="array" aca="1" ref="AC11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8" s="4">
        <f ca="1">LEN(Table2[[#This Row],[Data Checks]])</f>
        <v>0</v>
      </c>
      <c r="AE118" s="4" t="str">
        <f>IF(LEN(TRIM(Table2[[#This Row],[Referral Date]]))=0,"",IFERROR(NETWORKDAYS(Table2[[#This Row],[Referral Date]],EOMONTH(DATE('Reporting Month'!$B$2,'Reporting Month'!$B$1,1),0),Holidays),-NETWORKDAYS(EOMONTH(DATE('Reporting Month'!$B$2,'Reporting Month'!$B$1,1),0),Table2[[#This Row],[Referral Date]],Holidays)))</f>
        <v/>
      </c>
      <c r="AF11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8" s="4" t="str">
        <f>IF(OR(Table2[[#This Row],[Referral Date]]="",Table2[[#This Row],[FTC Screening Date]]=""),"",IFERROR(DATEDIF(Table2[[#This Row],[Referral Date]],Table2[[#This Row],[FTC Screening Date]],"d"),IFERROR(IF(DATEDIF(Table2[[#This Row],[FTC Screening Date]],Table2[[#This Row],[Referral Date]],"d")&gt;0,0,""),"")))</f>
        <v/>
      </c>
      <c r="AH118" s="4" t="str">
        <f>IFERROR(VLOOKUP(Table2[[#This Row],[Agency Name]],'Dropdown Values'!A:B,2,FALSE),"")</f>
        <v/>
      </c>
      <c r="AI118" s="2" t="str">
        <f>IF(OR(Table2[[#This Row],[Current Investigation Start Date]]="",Table2[[#This Row],[Referral Date]]=""),"",IFERROR(NETWORKDAYS(I118,J118,Holidays),""))</f>
        <v/>
      </c>
      <c r="AJ118" s="2" t="str">
        <f>IF(OR(Table2[[#This Row],[Initial Engagement Attempt Date]]="",Table2[[#This Row],[FTC Screening Date]]=""),"",IFERROR(NETWORKDAYS(Table2[[#This Row],[Initial Engagement Attempt Date]],Table2[[#This Row],[FTC Screening Date]],Holidays),""))</f>
        <v/>
      </c>
      <c r="AK11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8" s="4">
        <f>COUNTIFS(Table2[Agency Name],Table2[[#This Row],[Agency Name]],Table2[Client ID],Table2[[#This Row],[Client ID]])</f>
        <v>0</v>
      </c>
    </row>
    <row r="119" spans="12:38">
      <c r="L119" s="13"/>
      <c r="M119" s="13"/>
      <c r="N119" s="13"/>
      <c r="P119" s="13"/>
      <c r="W119" s="13"/>
      <c r="X119" s="13"/>
      <c r="AA11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9" s="4" t="str" cm="1">
        <f t="array" aca="1" ref="AC11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9" s="4">
        <f ca="1">LEN(Table2[[#This Row],[Data Checks]])</f>
        <v>0</v>
      </c>
      <c r="AE119" s="4" t="str">
        <f>IF(LEN(TRIM(Table2[[#This Row],[Referral Date]]))=0,"",IFERROR(NETWORKDAYS(Table2[[#This Row],[Referral Date]],EOMONTH(DATE('Reporting Month'!$B$2,'Reporting Month'!$B$1,1),0),Holidays),-NETWORKDAYS(EOMONTH(DATE('Reporting Month'!$B$2,'Reporting Month'!$B$1,1),0),Table2[[#This Row],[Referral Date]],Holidays)))</f>
        <v/>
      </c>
      <c r="AF11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9" s="4" t="str">
        <f>IF(OR(Table2[[#This Row],[Referral Date]]="",Table2[[#This Row],[FTC Screening Date]]=""),"",IFERROR(DATEDIF(Table2[[#This Row],[Referral Date]],Table2[[#This Row],[FTC Screening Date]],"d"),IFERROR(IF(DATEDIF(Table2[[#This Row],[FTC Screening Date]],Table2[[#This Row],[Referral Date]],"d")&gt;0,0,""),"")))</f>
        <v/>
      </c>
      <c r="AH119" s="4" t="str">
        <f>IFERROR(VLOOKUP(Table2[[#This Row],[Agency Name]],'Dropdown Values'!A:B,2,FALSE),"")</f>
        <v/>
      </c>
      <c r="AI119" s="2" t="str">
        <f>IF(OR(Table2[[#This Row],[Current Investigation Start Date]]="",Table2[[#This Row],[Referral Date]]=""),"",IFERROR(NETWORKDAYS(I119,J119,Holidays),""))</f>
        <v/>
      </c>
      <c r="AJ119" s="2" t="str">
        <f>IF(OR(Table2[[#This Row],[Initial Engagement Attempt Date]]="",Table2[[#This Row],[FTC Screening Date]]=""),"",IFERROR(NETWORKDAYS(Table2[[#This Row],[Initial Engagement Attempt Date]],Table2[[#This Row],[FTC Screening Date]],Holidays),""))</f>
        <v/>
      </c>
      <c r="AK11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9" s="4">
        <f>COUNTIFS(Table2[Agency Name],Table2[[#This Row],[Agency Name]],Table2[Client ID],Table2[[#This Row],[Client ID]])</f>
        <v>0</v>
      </c>
    </row>
    <row r="120" spans="12:38">
      <c r="L120" s="13"/>
      <c r="M120" s="13"/>
      <c r="N120" s="13"/>
      <c r="P120" s="13"/>
      <c r="W120" s="13"/>
      <c r="X120" s="13"/>
      <c r="AA12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0" s="4" t="str" cm="1">
        <f t="array" aca="1" ref="AC12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0" s="4">
        <f ca="1">LEN(Table2[[#This Row],[Data Checks]])</f>
        <v>0</v>
      </c>
      <c r="AE120" s="4" t="str">
        <f>IF(LEN(TRIM(Table2[[#This Row],[Referral Date]]))=0,"",IFERROR(NETWORKDAYS(Table2[[#This Row],[Referral Date]],EOMONTH(DATE('Reporting Month'!$B$2,'Reporting Month'!$B$1,1),0),Holidays),-NETWORKDAYS(EOMONTH(DATE('Reporting Month'!$B$2,'Reporting Month'!$B$1,1),0),Table2[[#This Row],[Referral Date]],Holidays)))</f>
        <v/>
      </c>
      <c r="AF12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0" s="4" t="str">
        <f>IF(OR(Table2[[#This Row],[Referral Date]]="",Table2[[#This Row],[FTC Screening Date]]=""),"",IFERROR(DATEDIF(Table2[[#This Row],[Referral Date]],Table2[[#This Row],[FTC Screening Date]],"d"),IFERROR(IF(DATEDIF(Table2[[#This Row],[FTC Screening Date]],Table2[[#This Row],[Referral Date]],"d")&gt;0,0,""),"")))</f>
        <v/>
      </c>
      <c r="AH120" s="4" t="str">
        <f>IFERROR(VLOOKUP(Table2[[#This Row],[Agency Name]],'Dropdown Values'!A:B,2,FALSE),"")</f>
        <v/>
      </c>
      <c r="AI120" s="2" t="str">
        <f>IF(OR(Table2[[#This Row],[Current Investigation Start Date]]="",Table2[[#This Row],[Referral Date]]=""),"",IFERROR(NETWORKDAYS(I120,J120,Holidays),""))</f>
        <v/>
      </c>
      <c r="AJ120" s="2" t="str">
        <f>IF(OR(Table2[[#This Row],[Initial Engagement Attempt Date]]="",Table2[[#This Row],[FTC Screening Date]]=""),"",IFERROR(NETWORKDAYS(Table2[[#This Row],[Initial Engagement Attempt Date]],Table2[[#This Row],[FTC Screening Date]],Holidays),""))</f>
        <v/>
      </c>
      <c r="AK12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0" s="4">
        <f>COUNTIFS(Table2[Agency Name],Table2[[#This Row],[Agency Name]],Table2[Client ID],Table2[[#This Row],[Client ID]])</f>
        <v>0</v>
      </c>
    </row>
    <row r="121" spans="12:38">
      <c r="L121" s="13"/>
      <c r="M121" s="13"/>
      <c r="N121" s="13"/>
      <c r="P121" s="13"/>
      <c r="W121" s="13"/>
      <c r="X121" s="13"/>
      <c r="AA12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1" s="4" t="str" cm="1">
        <f t="array" aca="1" ref="AC12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1" s="4">
        <f ca="1">LEN(Table2[[#This Row],[Data Checks]])</f>
        <v>0</v>
      </c>
      <c r="AE121" s="4" t="str">
        <f>IF(LEN(TRIM(Table2[[#This Row],[Referral Date]]))=0,"",IFERROR(NETWORKDAYS(Table2[[#This Row],[Referral Date]],EOMONTH(DATE('Reporting Month'!$B$2,'Reporting Month'!$B$1,1),0),Holidays),-NETWORKDAYS(EOMONTH(DATE('Reporting Month'!$B$2,'Reporting Month'!$B$1,1),0),Table2[[#This Row],[Referral Date]],Holidays)))</f>
        <v/>
      </c>
      <c r="AF12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1" s="4" t="str">
        <f>IF(OR(Table2[[#This Row],[Referral Date]]="",Table2[[#This Row],[FTC Screening Date]]=""),"",IFERROR(DATEDIF(Table2[[#This Row],[Referral Date]],Table2[[#This Row],[FTC Screening Date]],"d"),IFERROR(IF(DATEDIF(Table2[[#This Row],[FTC Screening Date]],Table2[[#This Row],[Referral Date]],"d")&gt;0,0,""),"")))</f>
        <v/>
      </c>
      <c r="AH121" s="4" t="str">
        <f>IFERROR(VLOOKUP(Table2[[#This Row],[Agency Name]],'Dropdown Values'!A:B,2,FALSE),"")</f>
        <v/>
      </c>
      <c r="AI121" s="2" t="str">
        <f>IF(OR(Table2[[#This Row],[Current Investigation Start Date]]="",Table2[[#This Row],[Referral Date]]=""),"",IFERROR(NETWORKDAYS(I121,J121,Holidays),""))</f>
        <v/>
      </c>
      <c r="AJ121" s="2" t="str">
        <f>IF(OR(Table2[[#This Row],[Initial Engagement Attempt Date]]="",Table2[[#This Row],[FTC Screening Date]]=""),"",IFERROR(NETWORKDAYS(Table2[[#This Row],[Initial Engagement Attempt Date]],Table2[[#This Row],[FTC Screening Date]],Holidays),""))</f>
        <v/>
      </c>
      <c r="AK12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1" s="4">
        <f>COUNTIFS(Table2[Agency Name],Table2[[#This Row],[Agency Name]],Table2[Client ID],Table2[[#This Row],[Client ID]])</f>
        <v>0</v>
      </c>
    </row>
    <row r="122" spans="12:38">
      <c r="L122" s="13"/>
      <c r="M122" s="13"/>
      <c r="N122" s="13"/>
      <c r="P122" s="13"/>
      <c r="W122" s="13"/>
      <c r="X122" s="13"/>
      <c r="AA12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2" s="4" t="str" cm="1">
        <f t="array" aca="1" ref="AC12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2" s="4">
        <f ca="1">LEN(Table2[[#This Row],[Data Checks]])</f>
        <v>0</v>
      </c>
      <c r="AE122" s="4" t="str">
        <f>IF(LEN(TRIM(Table2[[#This Row],[Referral Date]]))=0,"",IFERROR(NETWORKDAYS(Table2[[#This Row],[Referral Date]],EOMONTH(DATE('Reporting Month'!$B$2,'Reporting Month'!$B$1,1),0),Holidays),-NETWORKDAYS(EOMONTH(DATE('Reporting Month'!$B$2,'Reporting Month'!$B$1,1),0),Table2[[#This Row],[Referral Date]],Holidays)))</f>
        <v/>
      </c>
      <c r="AF12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2" s="4" t="str">
        <f>IF(OR(Table2[[#This Row],[Referral Date]]="",Table2[[#This Row],[FTC Screening Date]]=""),"",IFERROR(DATEDIF(Table2[[#This Row],[Referral Date]],Table2[[#This Row],[FTC Screening Date]],"d"),IFERROR(IF(DATEDIF(Table2[[#This Row],[FTC Screening Date]],Table2[[#This Row],[Referral Date]],"d")&gt;0,0,""),"")))</f>
        <v/>
      </c>
      <c r="AH122" s="4" t="str">
        <f>IFERROR(VLOOKUP(Table2[[#This Row],[Agency Name]],'Dropdown Values'!A:B,2,FALSE),"")</f>
        <v/>
      </c>
      <c r="AI122" s="2" t="str">
        <f>IF(OR(Table2[[#This Row],[Current Investigation Start Date]]="",Table2[[#This Row],[Referral Date]]=""),"",IFERROR(NETWORKDAYS(I122,J122,Holidays),""))</f>
        <v/>
      </c>
      <c r="AJ122" s="2" t="str">
        <f>IF(OR(Table2[[#This Row],[Initial Engagement Attempt Date]]="",Table2[[#This Row],[FTC Screening Date]]=""),"",IFERROR(NETWORKDAYS(Table2[[#This Row],[Initial Engagement Attempt Date]],Table2[[#This Row],[FTC Screening Date]],Holidays),""))</f>
        <v/>
      </c>
      <c r="AK12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2" s="4">
        <f>COUNTIFS(Table2[Agency Name],Table2[[#This Row],[Agency Name]],Table2[Client ID],Table2[[#This Row],[Client ID]])</f>
        <v>0</v>
      </c>
    </row>
    <row r="123" spans="12:38">
      <c r="L123" s="13"/>
      <c r="M123" s="13"/>
      <c r="N123" s="13"/>
      <c r="P123" s="13"/>
      <c r="W123" s="13"/>
      <c r="X123" s="13"/>
      <c r="AA12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3" s="4" t="str" cm="1">
        <f t="array" aca="1" ref="AC12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3" s="4">
        <f ca="1">LEN(Table2[[#This Row],[Data Checks]])</f>
        <v>0</v>
      </c>
      <c r="AE123" s="4" t="str">
        <f>IF(LEN(TRIM(Table2[[#This Row],[Referral Date]]))=0,"",IFERROR(NETWORKDAYS(Table2[[#This Row],[Referral Date]],EOMONTH(DATE('Reporting Month'!$B$2,'Reporting Month'!$B$1,1),0),Holidays),-NETWORKDAYS(EOMONTH(DATE('Reporting Month'!$B$2,'Reporting Month'!$B$1,1),0),Table2[[#This Row],[Referral Date]],Holidays)))</f>
        <v/>
      </c>
      <c r="AF12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3" s="4" t="str">
        <f>IF(OR(Table2[[#This Row],[Referral Date]]="",Table2[[#This Row],[FTC Screening Date]]=""),"",IFERROR(DATEDIF(Table2[[#This Row],[Referral Date]],Table2[[#This Row],[FTC Screening Date]],"d"),IFERROR(IF(DATEDIF(Table2[[#This Row],[FTC Screening Date]],Table2[[#This Row],[Referral Date]],"d")&gt;0,0,""),"")))</f>
        <v/>
      </c>
      <c r="AH123" s="4" t="str">
        <f>IFERROR(VLOOKUP(Table2[[#This Row],[Agency Name]],'Dropdown Values'!A:B,2,FALSE),"")</f>
        <v/>
      </c>
      <c r="AI123" s="2" t="str">
        <f>IF(OR(Table2[[#This Row],[Current Investigation Start Date]]="",Table2[[#This Row],[Referral Date]]=""),"",IFERROR(NETWORKDAYS(I123,J123,Holidays),""))</f>
        <v/>
      </c>
      <c r="AJ123" s="2" t="str">
        <f>IF(OR(Table2[[#This Row],[Initial Engagement Attempt Date]]="",Table2[[#This Row],[FTC Screening Date]]=""),"",IFERROR(NETWORKDAYS(Table2[[#This Row],[Initial Engagement Attempt Date]],Table2[[#This Row],[FTC Screening Date]],Holidays),""))</f>
        <v/>
      </c>
      <c r="AK12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3" s="4">
        <f>COUNTIFS(Table2[Agency Name],Table2[[#This Row],[Agency Name]],Table2[Client ID],Table2[[#This Row],[Client ID]])</f>
        <v>0</v>
      </c>
    </row>
    <row r="124" spans="12:38">
      <c r="L124" s="13"/>
      <c r="M124" s="13"/>
      <c r="N124" s="13"/>
      <c r="P124" s="13"/>
      <c r="W124" s="13"/>
      <c r="X124" s="13"/>
      <c r="AA12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4" s="4" t="str" cm="1">
        <f t="array" aca="1" ref="AC12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4" s="4">
        <f ca="1">LEN(Table2[[#This Row],[Data Checks]])</f>
        <v>0</v>
      </c>
      <c r="AE124" s="4" t="str">
        <f>IF(LEN(TRIM(Table2[[#This Row],[Referral Date]]))=0,"",IFERROR(NETWORKDAYS(Table2[[#This Row],[Referral Date]],EOMONTH(DATE('Reporting Month'!$B$2,'Reporting Month'!$B$1,1),0),Holidays),-NETWORKDAYS(EOMONTH(DATE('Reporting Month'!$B$2,'Reporting Month'!$B$1,1),0),Table2[[#This Row],[Referral Date]],Holidays)))</f>
        <v/>
      </c>
      <c r="AF12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4" s="4" t="str">
        <f>IF(OR(Table2[[#This Row],[Referral Date]]="",Table2[[#This Row],[FTC Screening Date]]=""),"",IFERROR(DATEDIF(Table2[[#This Row],[Referral Date]],Table2[[#This Row],[FTC Screening Date]],"d"),IFERROR(IF(DATEDIF(Table2[[#This Row],[FTC Screening Date]],Table2[[#This Row],[Referral Date]],"d")&gt;0,0,""),"")))</f>
        <v/>
      </c>
      <c r="AH124" s="4" t="str">
        <f>IFERROR(VLOOKUP(Table2[[#This Row],[Agency Name]],'Dropdown Values'!A:B,2,FALSE),"")</f>
        <v/>
      </c>
      <c r="AI124" s="2" t="str">
        <f>IF(OR(Table2[[#This Row],[Current Investigation Start Date]]="",Table2[[#This Row],[Referral Date]]=""),"",IFERROR(NETWORKDAYS(I124,J124,Holidays),""))</f>
        <v/>
      </c>
      <c r="AJ124" s="2" t="str">
        <f>IF(OR(Table2[[#This Row],[Initial Engagement Attempt Date]]="",Table2[[#This Row],[FTC Screening Date]]=""),"",IFERROR(NETWORKDAYS(Table2[[#This Row],[Initial Engagement Attempt Date]],Table2[[#This Row],[FTC Screening Date]],Holidays),""))</f>
        <v/>
      </c>
      <c r="AK12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4" s="4">
        <f>COUNTIFS(Table2[Agency Name],Table2[[#This Row],[Agency Name]],Table2[Client ID],Table2[[#This Row],[Client ID]])</f>
        <v>0</v>
      </c>
    </row>
    <row r="125" spans="12:38">
      <c r="L125" s="13"/>
      <c r="M125" s="13"/>
      <c r="N125" s="13"/>
      <c r="P125" s="13"/>
      <c r="W125" s="13"/>
      <c r="X125" s="13"/>
      <c r="AA12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5" s="4" t="str" cm="1">
        <f t="array" aca="1" ref="AC12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5" s="4">
        <f ca="1">LEN(Table2[[#This Row],[Data Checks]])</f>
        <v>0</v>
      </c>
      <c r="AE125" s="4" t="str">
        <f>IF(LEN(TRIM(Table2[[#This Row],[Referral Date]]))=0,"",IFERROR(NETWORKDAYS(Table2[[#This Row],[Referral Date]],EOMONTH(DATE('Reporting Month'!$B$2,'Reporting Month'!$B$1,1),0),Holidays),-NETWORKDAYS(EOMONTH(DATE('Reporting Month'!$B$2,'Reporting Month'!$B$1,1),0),Table2[[#This Row],[Referral Date]],Holidays)))</f>
        <v/>
      </c>
      <c r="AF12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5" s="4" t="str">
        <f>IF(OR(Table2[[#This Row],[Referral Date]]="",Table2[[#This Row],[FTC Screening Date]]=""),"",IFERROR(DATEDIF(Table2[[#This Row],[Referral Date]],Table2[[#This Row],[FTC Screening Date]],"d"),IFERROR(IF(DATEDIF(Table2[[#This Row],[FTC Screening Date]],Table2[[#This Row],[Referral Date]],"d")&gt;0,0,""),"")))</f>
        <v/>
      </c>
      <c r="AH125" s="4" t="str">
        <f>IFERROR(VLOOKUP(Table2[[#This Row],[Agency Name]],'Dropdown Values'!A:B,2,FALSE),"")</f>
        <v/>
      </c>
      <c r="AI125" s="2" t="str">
        <f>IF(OR(Table2[[#This Row],[Current Investigation Start Date]]="",Table2[[#This Row],[Referral Date]]=""),"",IFERROR(NETWORKDAYS(I125,J125,Holidays),""))</f>
        <v/>
      </c>
      <c r="AJ125" s="2" t="str">
        <f>IF(OR(Table2[[#This Row],[Initial Engagement Attempt Date]]="",Table2[[#This Row],[FTC Screening Date]]=""),"",IFERROR(NETWORKDAYS(Table2[[#This Row],[Initial Engagement Attempt Date]],Table2[[#This Row],[FTC Screening Date]],Holidays),""))</f>
        <v/>
      </c>
      <c r="AK12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5" s="4">
        <f>COUNTIFS(Table2[Agency Name],Table2[[#This Row],[Agency Name]],Table2[Client ID],Table2[[#This Row],[Client ID]])</f>
        <v>0</v>
      </c>
    </row>
    <row r="126" spans="12:38">
      <c r="L126" s="13"/>
      <c r="M126" s="13"/>
      <c r="N126" s="13"/>
      <c r="P126" s="13"/>
      <c r="W126" s="13"/>
      <c r="X126" s="13"/>
      <c r="AA12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6" s="4" t="str" cm="1">
        <f t="array" aca="1" ref="AC12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6" s="4">
        <f ca="1">LEN(Table2[[#This Row],[Data Checks]])</f>
        <v>0</v>
      </c>
      <c r="AE126" s="4" t="str">
        <f>IF(LEN(TRIM(Table2[[#This Row],[Referral Date]]))=0,"",IFERROR(NETWORKDAYS(Table2[[#This Row],[Referral Date]],EOMONTH(DATE('Reporting Month'!$B$2,'Reporting Month'!$B$1,1),0),Holidays),-NETWORKDAYS(EOMONTH(DATE('Reporting Month'!$B$2,'Reporting Month'!$B$1,1),0),Table2[[#This Row],[Referral Date]],Holidays)))</f>
        <v/>
      </c>
      <c r="AF12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6" s="4" t="str">
        <f>IF(OR(Table2[[#This Row],[Referral Date]]="",Table2[[#This Row],[FTC Screening Date]]=""),"",IFERROR(DATEDIF(Table2[[#This Row],[Referral Date]],Table2[[#This Row],[FTC Screening Date]],"d"),IFERROR(IF(DATEDIF(Table2[[#This Row],[FTC Screening Date]],Table2[[#This Row],[Referral Date]],"d")&gt;0,0,""),"")))</f>
        <v/>
      </c>
      <c r="AH126" s="4" t="str">
        <f>IFERROR(VLOOKUP(Table2[[#This Row],[Agency Name]],'Dropdown Values'!A:B,2,FALSE),"")</f>
        <v/>
      </c>
      <c r="AI126" s="2" t="str">
        <f>IF(OR(Table2[[#This Row],[Current Investigation Start Date]]="",Table2[[#This Row],[Referral Date]]=""),"",IFERROR(NETWORKDAYS(I126,J126,Holidays),""))</f>
        <v/>
      </c>
      <c r="AJ126" s="2" t="str">
        <f>IF(OR(Table2[[#This Row],[Initial Engagement Attempt Date]]="",Table2[[#This Row],[FTC Screening Date]]=""),"",IFERROR(NETWORKDAYS(Table2[[#This Row],[Initial Engagement Attempt Date]],Table2[[#This Row],[FTC Screening Date]],Holidays),""))</f>
        <v/>
      </c>
      <c r="AK12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6" s="4">
        <f>COUNTIFS(Table2[Agency Name],Table2[[#This Row],[Agency Name]],Table2[Client ID],Table2[[#This Row],[Client ID]])</f>
        <v>0</v>
      </c>
    </row>
    <row r="127" spans="12:38">
      <c r="L127" s="13"/>
      <c r="M127" s="13"/>
      <c r="N127" s="13"/>
      <c r="P127" s="13"/>
      <c r="W127" s="13"/>
      <c r="X127" s="13"/>
      <c r="AA12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7" s="4" t="str" cm="1">
        <f t="array" aca="1" ref="AC12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7" s="4">
        <f ca="1">LEN(Table2[[#This Row],[Data Checks]])</f>
        <v>0</v>
      </c>
      <c r="AE127" s="4" t="str">
        <f>IF(LEN(TRIM(Table2[[#This Row],[Referral Date]]))=0,"",IFERROR(NETWORKDAYS(Table2[[#This Row],[Referral Date]],EOMONTH(DATE('Reporting Month'!$B$2,'Reporting Month'!$B$1,1),0),Holidays),-NETWORKDAYS(EOMONTH(DATE('Reporting Month'!$B$2,'Reporting Month'!$B$1,1),0),Table2[[#This Row],[Referral Date]],Holidays)))</f>
        <v/>
      </c>
      <c r="AF12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7" s="4" t="str">
        <f>IF(OR(Table2[[#This Row],[Referral Date]]="",Table2[[#This Row],[FTC Screening Date]]=""),"",IFERROR(DATEDIF(Table2[[#This Row],[Referral Date]],Table2[[#This Row],[FTC Screening Date]],"d"),IFERROR(IF(DATEDIF(Table2[[#This Row],[FTC Screening Date]],Table2[[#This Row],[Referral Date]],"d")&gt;0,0,""),"")))</f>
        <v/>
      </c>
      <c r="AH127" s="4" t="str">
        <f>IFERROR(VLOOKUP(Table2[[#This Row],[Agency Name]],'Dropdown Values'!A:B,2,FALSE),"")</f>
        <v/>
      </c>
      <c r="AI127" s="2" t="str">
        <f>IF(OR(Table2[[#This Row],[Current Investigation Start Date]]="",Table2[[#This Row],[Referral Date]]=""),"",IFERROR(NETWORKDAYS(I127,J127,Holidays),""))</f>
        <v/>
      </c>
      <c r="AJ127" s="2" t="str">
        <f>IF(OR(Table2[[#This Row],[Initial Engagement Attempt Date]]="",Table2[[#This Row],[FTC Screening Date]]=""),"",IFERROR(NETWORKDAYS(Table2[[#This Row],[Initial Engagement Attempt Date]],Table2[[#This Row],[FTC Screening Date]],Holidays),""))</f>
        <v/>
      </c>
      <c r="AK12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7" s="4">
        <f>COUNTIFS(Table2[Agency Name],Table2[[#This Row],[Agency Name]],Table2[Client ID],Table2[[#This Row],[Client ID]])</f>
        <v>0</v>
      </c>
    </row>
    <row r="128" spans="12:38">
      <c r="L128" s="13"/>
      <c r="M128" s="13"/>
      <c r="N128" s="13"/>
      <c r="P128" s="13"/>
      <c r="W128" s="13"/>
      <c r="X128" s="13"/>
      <c r="AA12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8" s="4" t="str" cm="1">
        <f t="array" aca="1" ref="AC12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8" s="4">
        <f ca="1">LEN(Table2[[#This Row],[Data Checks]])</f>
        <v>0</v>
      </c>
      <c r="AE128" s="4" t="str">
        <f>IF(LEN(TRIM(Table2[[#This Row],[Referral Date]]))=0,"",IFERROR(NETWORKDAYS(Table2[[#This Row],[Referral Date]],EOMONTH(DATE('Reporting Month'!$B$2,'Reporting Month'!$B$1,1),0),Holidays),-NETWORKDAYS(EOMONTH(DATE('Reporting Month'!$B$2,'Reporting Month'!$B$1,1),0),Table2[[#This Row],[Referral Date]],Holidays)))</f>
        <v/>
      </c>
      <c r="AF12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8" s="4" t="str">
        <f>IF(OR(Table2[[#This Row],[Referral Date]]="",Table2[[#This Row],[FTC Screening Date]]=""),"",IFERROR(DATEDIF(Table2[[#This Row],[Referral Date]],Table2[[#This Row],[FTC Screening Date]],"d"),IFERROR(IF(DATEDIF(Table2[[#This Row],[FTC Screening Date]],Table2[[#This Row],[Referral Date]],"d")&gt;0,0,""),"")))</f>
        <v/>
      </c>
      <c r="AH128" s="4" t="str">
        <f>IFERROR(VLOOKUP(Table2[[#This Row],[Agency Name]],'Dropdown Values'!A:B,2,FALSE),"")</f>
        <v/>
      </c>
      <c r="AI128" s="2" t="str">
        <f>IF(OR(Table2[[#This Row],[Current Investigation Start Date]]="",Table2[[#This Row],[Referral Date]]=""),"",IFERROR(NETWORKDAYS(I128,J128,Holidays),""))</f>
        <v/>
      </c>
      <c r="AJ128" s="2" t="str">
        <f>IF(OR(Table2[[#This Row],[Initial Engagement Attempt Date]]="",Table2[[#This Row],[FTC Screening Date]]=""),"",IFERROR(NETWORKDAYS(Table2[[#This Row],[Initial Engagement Attempt Date]],Table2[[#This Row],[FTC Screening Date]],Holidays),""))</f>
        <v/>
      </c>
      <c r="AK12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8" s="4">
        <f>COUNTIFS(Table2[Agency Name],Table2[[#This Row],[Agency Name]],Table2[Client ID],Table2[[#This Row],[Client ID]])</f>
        <v>0</v>
      </c>
    </row>
    <row r="129" spans="12:38">
      <c r="L129" s="13"/>
      <c r="M129" s="13"/>
      <c r="N129" s="13"/>
      <c r="P129" s="13"/>
      <c r="W129" s="13"/>
      <c r="X129" s="13"/>
      <c r="AA12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9" s="4" t="str" cm="1">
        <f t="array" aca="1" ref="AC12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9" s="4">
        <f ca="1">LEN(Table2[[#This Row],[Data Checks]])</f>
        <v>0</v>
      </c>
      <c r="AE129" s="4" t="str">
        <f>IF(LEN(TRIM(Table2[[#This Row],[Referral Date]]))=0,"",IFERROR(NETWORKDAYS(Table2[[#This Row],[Referral Date]],EOMONTH(DATE('Reporting Month'!$B$2,'Reporting Month'!$B$1,1),0),Holidays),-NETWORKDAYS(EOMONTH(DATE('Reporting Month'!$B$2,'Reporting Month'!$B$1,1),0),Table2[[#This Row],[Referral Date]],Holidays)))</f>
        <v/>
      </c>
      <c r="AF12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9" s="4" t="str">
        <f>IF(OR(Table2[[#This Row],[Referral Date]]="",Table2[[#This Row],[FTC Screening Date]]=""),"",IFERROR(DATEDIF(Table2[[#This Row],[Referral Date]],Table2[[#This Row],[FTC Screening Date]],"d"),IFERROR(IF(DATEDIF(Table2[[#This Row],[FTC Screening Date]],Table2[[#This Row],[Referral Date]],"d")&gt;0,0,""),"")))</f>
        <v/>
      </c>
      <c r="AH129" s="4" t="str">
        <f>IFERROR(VLOOKUP(Table2[[#This Row],[Agency Name]],'Dropdown Values'!A:B,2,FALSE),"")</f>
        <v/>
      </c>
      <c r="AI129" s="2" t="str">
        <f>IF(OR(Table2[[#This Row],[Current Investigation Start Date]]="",Table2[[#This Row],[Referral Date]]=""),"",IFERROR(NETWORKDAYS(I129,J129,Holidays),""))</f>
        <v/>
      </c>
      <c r="AJ129" s="2" t="str">
        <f>IF(OR(Table2[[#This Row],[Initial Engagement Attempt Date]]="",Table2[[#This Row],[FTC Screening Date]]=""),"",IFERROR(NETWORKDAYS(Table2[[#This Row],[Initial Engagement Attempt Date]],Table2[[#This Row],[FTC Screening Date]],Holidays),""))</f>
        <v/>
      </c>
      <c r="AK12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9" s="4">
        <f>COUNTIFS(Table2[Agency Name],Table2[[#This Row],[Agency Name]],Table2[Client ID],Table2[[#This Row],[Client ID]])</f>
        <v>0</v>
      </c>
    </row>
    <row r="130" spans="12:38">
      <c r="L130" s="13"/>
      <c r="M130" s="13"/>
      <c r="N130" s="13"/>
      <c r="P130" s="13"/>
      <c r="W130" s="13"/>
      <c r="X130" s="13"/>
      <c r="AA13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0" s="4" t="str" cm="1">
        <f t="array" aca="1" ref="AC13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0" s="4">
        <f ca="1">LEN(Table2[[#This Row],[Data Checks]])</f>
        <v>0</v>
      </c>
      <c r="AE130" s="4" t="str">
        <f>IF(LEN(TRIM(Table2[[#This Row],[Referral Date]]))=0,"",IFERROR(NETWORKDAYS(Table2[[#This Row],[Referral Date]],EOMONTH(DATE('Reporting Month'!$B$2,'Reporting Month'!$B$1,1),0),Holidays),-NETWORKDAYS(EOMONTH(DATE('Reporting Month'!$B$2,'Reporting Month'!$B$1,1),0),Table2[[#This Row],[Referral Date]],Holidays)))</f>
        <v/>
      </c>
      <c r="AF13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0" s="4" t="str">
        <f>IF(OR(Table2[[#This Row],[Referral Date]]="",Table2[[#This Row],[FTC Screening Date]]=""),"",IFERROR(DATEDIF(Table2[[#This Row],[Referral Date]],Table2[[#This Row],[FTC Screening Date]],"d"),IFERROR(IF(DATEDIF(Table2[[#This Row],[FTC Screening Date]],Table2[[#This Row],[Referral Date]],"d")&gt;0,0,""),"")))</f>
        <v/>
      </c>
      <c r="AH130" s="4" t="str">
        <f>IFERROR(VLOOKUP(Table2[[#This Row],[Agency Name]],'Dropdown Values'!A:B,2,FALSE),"")</f>
        <v/>
      </c>
      <c r="AI130" s="2" t="str">
        <f>IF(OR(Table2[[#This Row],[Current Investigation Start Date]]="",Table2[[#This Row],[Referral Date]]=""),"",IFERROR(NETWORKDAYS(I130,J130,Holidays),""))</f>
        <v/>
      </c>
      <c r="AJ130" s="2" t="str">
        <f>IF(OR(Table2[[#This Row],[Initial Engagement Attempt Date]]="",Table2[[#This Row],[FTC Screening Date]]=""),"",IFERROR(NETWORKDAYS(Table2[[#This Row],[Initial Engagement Attempt Date]],Table2[[#This Row],[FTC Screening Date]],Holidays),""))</f>
        <v/>
      </c>
      <c r="AK13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0" s="4">
        <f>COUNTIFS(Table2[Agency Name],Table2[[#This Row],[Agency Name]],Table2[Client ID],Table2[[#This Row],[Client ID]])</f>
        <v>0</v>
      </c>
    </row>
    <row r="131" spans="12:38">
      <c r="L131" s="13"/>
      <c r="M131" s="13"/>
      <c r="N131" s="13"/>
      <c r="P131" s="13"/>
      <c r="W131" s="13"/>
      <c r="X131" s="13"/>
      <c r="AA13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1" s="4" t="str" cm="1">
        <f t="array" aca="1" ref="AC13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1" s="4">
        <f ca="1">LEN(Table2[[#This Row],[Data Checks]])</f>
        <v>0</v>
      </c>
      <c r="AE131" s="4" t="str">
        <f>IF(LEN(TRIM(Table2[[#This Row],[Referral Date]]))=0,"",IFERROR(NETWORKDAYS(Table2[[#This Row],[Referral Date]],EOMONTH(DATE('Reporting Month'!$B$2,'Reporting Month'!$B$1,1),0),Holidays),-NETWORKDAYS(EOMONTH(DATE('Reporting Month'!$B$2,'Reporting Month'!$B$1,1),0),Table2[[#This Row],[Referral Date]],Holidays)))</f>
        <v/>
      </c>
      <c r="AF13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1" s="4" t="str">
        <f>IF(OR(Table2[[#This Row],[Referral Date]]="",Table2[[#This Row],[FTC Screening Date]]=""),"",IFERROR(DATEDIF(Table2[[#This Row],[Referral Date]],Table2[[#This Row],[FTC Screening Date]],"d"),IFERROR(IF(DATEDIF(Table2[[#This Row],[FTC Screening Date]],Table2[[#This Row],[Referral Date]],"d")&gt;0,0,""),"")))</f>
        <v/>
      </c>
      <c r="AH131" s="4" t="str">
        <f>IFERROR(VLOOKUP(Table2[[#This Row],[Agency Name]],'Dropdown Values'!A:B,2,FALSE),"")</f>
        <v/>
      </c>
      <c r="AI131" s="2" t="str">
        <f>IF(OR(Table2[[#This Row],[Current Investigation Start Date]]="",Table2[[#This Row],[Referral Date]]=""),"",IFERROR(NETWORKDAYS(I131,J131,Holidays),""))</f>
        <v/>
      </c>
      <c r="AJ131" s="2" t="str">
        <f>IF(OR(Table2[[#This Row],[Initial Engagement Attempt Date]]="",Table2[[#This Row],[FTC Screening Date]]=""),"",IFERROR(NETWORKDAYS(Table2[[#This Row],[Initial Engagement Attempt Date]],Table2[[#This Row],[FTC Screening Date]],Holidays),""))</f>
        <v/>
      </c>
      <c r="AK13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1" s="4">
        <f>COUNTIFS(Table2[Agency Name],Table2[[#This Row],[Agency Name]],Table2[Client ID],Table2[[#This Row],[Client ID]])</f>
        <v>0</v>
      </c>
    </row>
    <row r="132" spans="12:38">
      <c r="L132" s="13"/>
      <c r="M132" s="13"/>
      <c r="N132" s="13"/>
      <c r="P132" s="13"/>
      <c r="W132" s="13"/>
      <c r="X132" s="13"/>
      <c r="AA13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2" s="4" t="str" cm="1">
        <f t="array" aca="1" ref="AC13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2" s="4">
        <f ca="1">LEN(Table2[[#This Row],[Data Checks]])</f>
        <v>0</v>
      </c>
      <c r="AE132" s="4" t="str">
        <f>IF(LEN(TRIM(Table2[[#This Row],[Referral Date]]))=0,"",IFERROR(NETWORKDAYS(Table2[[#This Row],[Referral Date]],EOMONTH(DATE('Reporting Month'!$B$2,'Reporting Month'!$B$1,1),0),Holidays),-NETWORKDAYS(EOMONTH(DATE('Reporting Month'!$B$2,'Reporting Month'!$B$1,1),0),Table2[[#This Row],[Referral Date]],Holidays)))</f>
        <v/>
      </c>
      <c r="AF13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2" s="4" t="str">
        <f>IF(OR(Table2[[#This Row],[Referral Date]]="",Table2[[#This Row],[FTC Screening Date]]=""),"",IFERROR(DATEDIF(Table2[[#This Row],[Referral Date]],Table2[[#This Row],[FTC Screening Date]],"d"),IFERROR(IF(DATEDIF(Table2[[#This Row],[FTC Screening Date]],Table2[[#This Row],[Referral Date]],"d")&gt;0,0,""),"")))</f>
        <v/>
      </c>
      <c r="AH132" s="4" t="str">
        <f>IFERROR(VLOOKUP(Table2[[#This Row],[Agency Name]],'Dropdown Values'!A:B,2,FALSE),"")</f>
        <v/>
      </c>
      <c r="AI132" s="2" t="str">
        <f>IF(OR(Table2[[#This Row],[Current Investigation Start Date]]="",Table2[[#This Row],[Referral Date]]=""),"",IFERROR(NETWORKDAYS(I132,J132,Holidays),""))</f>
        <v/>
      </c>
      <c r="AJ132" s="2" t="str">
        <f>IF(OR(Table2[[#This Row],[Initial Engagement Attempt Date]]="",Table2[[#This Row],[FTC Screening Date]]=""),"",IFERROR(NETWORKDAYS(Table2[[#This Row],[Initial Engagement Attempt Date]],Table2[[#This Row],[FTC Screening Date]],Holidays),""))</f>
        <v/>
      </c>
      <c r="AK13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2" s="4">
        <f>COUNTIFS(Table2[Agency Name],Table2[[#This Row],[Agency Name]],Table2[Client ID],Table2[[#This Row],[Client ID]])</f>
        <v>0</v>
      </c>
    </row>
    <row r="133" spans="12:38">
      <c r="L133" s="13"/>
      <c r="M133" s="13"/>
      <c r="N133" s="13"/>
      <c r="P133" s="13"/>
      <c r="W133" s="13"/>
      <c r="X133" s="13"/>
      <c r="AA13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3" s="4" t="str" cm="1">
        <f t="array" aca="1" ref="AC13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3" s="4">
        <f ca="1">LEN(Table2[[#This Row],[Data Checks]])</f>
        <v>0</v>
      </c>
      <c r="AE133" s="4" t="str">
        <f>IF(LEN(TRIM(Table2[[#This Row],[Referral Date]]))=0,"",IFERROR(NETWORKDAYS(Table2[[#This Row],[Referral Date]],EOMONTH(DATE('Reporting Month'!$B$2,'Reporting Month'!$B$1,1),0),Holidays),-NETWORKDAYS(EOMONTH(DATE('Reporting Month'!$B$2,'Reporting Month'!$B$1,1),0),Table2[[#This Row],[Referral Date]],Holidays)))</f>
        <v/>
      </c>
      <c r="AF13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3" s="4" t="str">
        <f>IF(OR(Table2[[#This Row],[Referral Date]]="",Table2[[#This Row],[FTC Screening Date]]=""),"",IFERROR(DATEDIF(Table2[[#This Row],[Referral Date]],Table2[[#This Row],[FTC Screening Date]],"d"),IFERROR(IF(DATEDIF(Table2[[#This Row],[FTC Screening Date]],Table2[[#This Row],[Referral Date]],"d")&gt;0,0,""),"")))</f>
        <v/>
      </c>
      <c r="AH133" s="4" t="str">
        <f>IFERROR(VLOOKUP(Table2[[#This Row],[Agency Name]],'Dropdown Values'!A:B,2,FALSE),"")</f>
        <v/>
      </c>
      <c r="AI133" s="2" t="str">
        <f>IF(OR(Table2[[#This Row],[Current Investigation Start Date]]="",Table2[[#This Row],[Referral Date]]=""),"",IFERROR(NETWORKDAYS(I133,J133,Holidays),""))</f>
        <v/>
      </c>
      <c r="AJ133" s="2" t="str">
        <f>IF(OR(Table2[[#This Row],[Initial Engagement Attempt Date]]="",Table2[[#This Row],[FTC Screening Date]]=""),"",IFERROR(NETWORKDAYS(Table2[[#This Row],[Initial Engagement Attempt Date]],Table2[[#This Row],[FTC Screening Date]],Holidays),""))</f>
        <v/>
      </c>
      <c r="AK13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3" s="4">
        <f>COUNTIFS(Table2[Agency Name],Table2[[#This Row],[Agency Name]],Table2[Client ID],Table2[[#This Row],[Client ID]])</f>
        <v>0</v>
      </c>
    </row>
    <row r="134" spans="12:38">
      <c r="L134" s="13"/>
      <c r="M134" s="13"/>
      <c r="N134" s="13"/>
      <c r="P134" s="13"/>
      <c r="W134" s="13"/>
      <c r="X134" s="13"/>
      <c r="AA13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4" s="4" t="str" cm="1">
        <f t="array" aca="1" ref="AC13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4" s="4">
        <f ca="1">LEN(Table2[[#This Row],[Data Checks]])</f>
        <v>0</v>
      </c>
      <c r="AE134" s="4" t="str">
        <f>IF(LEN(TRIM(Table2[[#This Row],[Referral Date]]))=0,"",IFERROR(NETWORKDAYS(Table2[[#This Row],[Referral Date]],EOMONTH(DATE('Reporting Month'!$B$2,'Reporting Month'!$B$1,1),0),Holidays),-NETWORKDAYS(EOMONTH(DATE('Reporting Month'!$B$2,'Reporting Month'!$B$1,1),0),Table2[[#This Row],[Referral Date]],Holidays)))</f>
        <v/>
      </c>
      <c r="AF13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4" s="4" t="str">
        <f>IF(OR(Table2[[#This Row],[Referral Date]]="",Table2[[#This Row],[FTC Screening Date]]=""),"",IFERROR(DATEDIF(Table2[[#This Row],[Referral Date]],Table2[[#This Row],[FTC Screening Date]],"d"),IFERROR(IF(DATEDIF(Table2[[#This Row],[FTC Screening Date]],Table2[[#This Row],[Referral Date]],"d")&gt;0,0,""),"")))</f>
        <v/>
      </c>
      <c r="AH134" s="4" t="str">
        <f>IFERROR(VLOOKUP(Table2[[#This Row],[Agency Name]],'Dropdown Values'!A:B,2,FALSE),"")</f>
        <v/>
      </c>
      <c r="AI134" s="2" t="str">
        <f>IF(OR(Table2[[#This Row],[Current Investigation Start Date]]="",Table2[[#This Row],[Referral Date]]=""),"",IFERROR(NETWORKDAYS(I134,J134,Holidays),""))</f>
        <v/>
      </c>
      <c r="AJ134" s="2" t="str">
        <f>IF(OR(Table2[[#This Row],[Initial Engagement Attempt Date]]="",Table2[[#This Row],[FTC Screening Date]]=""),"",IFERROR(NETWORKDAYS(Table2[[#This Row],[Initial Engagement Attempt Date]],Table2[[#This Row],[FTC Screening Date]],Holidays),""))</f>
        <v/>
      </c>
      <c r="AK13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4" s="4">
        <f>COUNTIFS(Table2[Agency Name],Table2[[#This Row],[Agency Name]],Table2[Client ID],Table2[[#This Row],[Client ID]])</f>
        <v>0</v>
      </c>
    </row>
    <row r="135" spans="12:38">
      <c r="L135" s="13"/>
      <c r="M135" s="13"/>
      <c r="N135" s="13"/>
      <c r="P135" s="13"/>
      <c r="W135" s="13"/>
      <c r="X135" s="13"/>
      <c r="AA13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5" s="4" t="str" cm="1">
        <f t="array" aca="1" ref="AC13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5" s="4">
        <f ca="1">LEN(Table2[[#This Row],[Data Checks]])</f>
        <v>0</v>
      </c>
      <c r="AE135" s="4" t="str">
        <f>IF(LEN(TRIM(Table2[[#This Row],[Referral Date]]))=0,"",IFERROR(NETWORKDAYS(Table2[[#This Row],[Referral Date]],EOMONTH(DATE('Reporting Month'!$B$2,'Reporting Month'!$B$1,1),0),Holidays),-NETWORKDAYS(EOMONTH(DATE('Reporting Month'!$B$2,'Reporting Month'!$B$1,1),0),Table2[[#This Row],[Referral Date]],Holidays)))</f>
        <v/>
      </c>
      <c r="AF13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5" s="4" t="str">
        <f>IF(OR(Table2[[#This Row],[Referral Date]]="",Table2[[#This Row],[FTC Screening Date]]=""),"",IFERROR(DATEDIF(Table2[[#This Row],[Referral Date]],Table2[[#This Row],[FTC Screening Date]],"d"),IFERROR(IF(DATEDIF(Table2[[#This Row],[FTC Screening Date]],Table2[[#This Row],[Referral Date]],"d")&gt;0,0,""),"")))</f>
        <v/>
      </c>
      <c r="AH135" s="4" t="str">
        <f>IFERROR(VLOOKUP(Table2[[#This Row],[Agency Name]],'Dropdown Values'!A:B,2,FALSE),"")</f>
        <v/>
      </c>
      <c r="AI135" s="2" t="str">
        <f>IF(OR(Table2[[#This Row],[Current Investigation Start Date]]="",Table2[[#This Row],[Referral Date]]=""),"",IFERROR(NETWORKDAYS(I135,J135,Holidays),""))</f>
        <v/>
      </c>
      <c r="AJ135" s="2" t="str">
        <f>IF(OR(Table2[[#This Row],[Initial Engagement Attempt Date]]="",Table2[[#This Row],[FTC Screening Date]]=""),"",IFERROR(NETWORKDAYS(Table2[[#This Row],[Initial Engagement Attempt Date]],Table2[[#This Row],[FTC Screening Date]],Holidays),""))</f>
        <v/>
      </c>
      <c r="AK13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5" s="4">
        <f>COUNTIFS(Table2[Agency Name],Table2[[#This Row],[Agency Name]],Table2[Client ID],Table2[[#This Row],[Client ID]])</f>
        <v>0</v>
      </c>
    </row>
    <row r="136" spans="12:38">
      <c r="L136" s="13"/>
      <c r="M136" s="13"/>
      <c r="N136" s="13"/>
      <c r="P136" s="13"/>
      <c r="W136" s="13"/>
      <c r="X136" s="13"/>
      <c r="AA13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6" s="4" t="str" cm="1">
        <f t="array" aca="1" ref="AC13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6" s="4">
        <f ca="1">LEN(Table2[[#This Row],[Data Checks]])</f>
        <v>0</v>
      </c>
      <c r="AE136" s="4" t="str">
        <f>IF(LEN(TRIM(Table2[[#This Row],[Referral Date]]))=0,"",IFERROR(NETWORKDAYS(Table2[[#This Row],[Referral Date]],EOMONTH(DATE('Reporting Month'!$B$2,'Reporting Month'!$B$1,1),0),Holidays),-NETWORKDAYS(EOMONTH(DATE('Reporting Month'!$B$2,'Reporting Month'!$B$1,1),0),Table2[[#This Row],[Referral Date]],Holidays)))</f>
        <v/>
      </c>
      <c r="AF13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6" s="4" t="str">
        <f>IF(OR(Table2[[#This Row],[Referral Date]]="",Table2[[#This Row],[FTC Screening Date]]=""),"",IFERROR(DATEDIF(Table2[[#This Row],[Referral Date]],Table2[[#This Row],[FTC Screening Date]],"d"),IFERROR(IF(DATEDIF(Table2[[#This Row],[FTC Screening Date]],Table2[[#This Row],[Referral Date]],"d")&gt;0,0,""),"")))</f>
        <v/>
      </c>
      <c r="AH136" s="4" t="str">
        <f>IFERROR(VLOOKUP(Table2[[#This Row],[Agency Name]],'Dropdown Values'!A:B,2,FALSE),"")</f>
        <v/>
      </c>
      <c r="AI136" s="2" t="str">
        <f>IF(OR(Table2[[#This Row],[Current Investigation Start Date]]="",Table2[[#This Row],[Referral Date]]=""),"",IFERROR(NETWORKDAYS(I136,J136,Holidays),""))</f>
        <v/>
      </c>
      <c r="AJ136" s="2" t="str">
        <f>IF(OR(Table2[[#This Row],[Initial Engagement Attempt Date]]="",Table2[[#This Row],[FTC Screening Date]]=""),"",IFERROR(NETWORKDAYS(Table2[[#This Row],[Initial Engagement Attempt Date]],Table2[[#This Row],[FTC Screening Date]],Holidays),""))</f>
        <v/>
      </c>
      <c r="AK13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6" s="4">
        <f>COUNTIFS(Table2[Agency Name],Table2[[#This Row],[Agency Name]],Table2[Client ID],Table2[[#This Row],[Client ID]])</f>
        <v>0</v>
      </c>
    </row>
    <row r="137" spans="12:38">
      <c r="L137" s="13"/>
      <c r="M137" s="13"/>
      <c r="N137" s="13"/>
      <c r="P137" s="13"/>
      <c r="W137" s="13"/>
      <c r="X137" s="13"/>
      <c r="AA13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7" s="4" t="str" cm="1">
        <f t="array" aca="1" ref="AC13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7" s="4">
        <f ca="1">LEN(Table2[[#This Row],[Data Checks]])</f>
        <v>0</v>
      </c>
      <c r="AE137" s="4" t="str">
        <f>IF(LEN(TRIM(Table2[[#This Row],[Referral Date]]))=0,"",IFERROR(NETWORKDAYS(Table2[[#This Row],[Referral Date]],EOMONTH(DATE('Reporting Month'!$B$2,'Reporting Month'!$B$1,1),0),Holidays),-NETWORKDAYS(EOMONTH(DATE('Reporting Month'!$B$2,'Reporting Month'!$B$1,1),0),Table2[[#This Row],[Referral Date]],Holidays)))</f>
        <v/>
      </c>
      <c r="AF13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7" s="4" t="str">
        <f>IF(OR(Table2[[#This Row],[Referral Date]]="",Table2[[#This Row],[FTC Screening Date]]=""),"",IFERROR(DATEDIF(Table2[[#This Row],[Referral Date]],Table2[[#This Row],[FTC Screening Date]],"d"),IFERROR(IF(DATEDIF(Table2[[#This Row],[FTC Screening Date]],Table2[[#This Row],[Referral Date]],"d")&gt;0,0,""),"")))</f>
        <v/>
      </c>
      <c r="AH137" s="4" t="str">
        <f>IFERROR(VLOOKUP(Table2[[#This Row],[Agency Name]],'Dropdown Values'!A:B,2,FALSE),"")</f>
        <v/>
      </c>
      <c r="AI137" s="2" t="str">
        <f>IF(OR(Table2[[#This Row],[Current Investigation Start Date]]="",Table2[[#This Row],[Referral Date]]=""),"",IFERROR(NETWORKDAYS(I137,J137,Holidays),""))</f>
        <v/>
      </c>
      <c r="AJ137" s="2" t="str">
        <f>IF(OR(Table2[[#This Row],[Initial Engagement Attempt Date]]="",Table2[[#This Row],[FTC Screening Date]]=""),"",IFERROR(NETWORKDAYS(Table2[[#This Row],[Initial Engagement Attempt Date]],Table2[[#This Row],[FTC Screening Date]],Holidays),""))</f>
        <v/>
      </c>
      <c r="AK13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7" s="4">
        <f>COUNTIFS(Table2[Agency Name],Table2[[#This Row],[Agency Name]],Table2[Client ID],Table2[[#This Row],[Client ID]])</f>
        <v>0</v>
      </c>
    </row>
    <row r="138" spans="12:38">
      <c r="L138" s="13"/>
      <c r="M138" s="13"/>
      <c r="N138" s="13"/>
      <c r="P138" s="13"/>
      <c r="W138" s="13"/>
      <c r="X138" s="13"/>
      <c r="AA13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8" s="4" t="str" cm="1">
        <f t="array" aca="1" ref="AC13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8" s="4">
        <f ca="1">LEN(Table2[[#This Row],[Data Checks]])</f>
        <v>0</v>
      </c>
      <c r="AE138" s="4" t="str">
        <f>IF(LEN(TRIM(Table2[[#This Row],[Referral Date]]))=0,"",IFERROR(NETWORKDAYS(Table2[[#This Row],[Referral Date]],EOMONTH(DATE('Reporting Month'!$B$2,'Reporting Month'!$B$1,1),0),Holidays),-NETWORKDAYS(EOMONTH(DATE('Reporting Month'!$B$2,'Reporting Month'!$B$1,1),0),Table2[[#This Row],[Referral Date]],Holidays)))</f>
        <v/>
      </c>
      <c r="AF13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8" s="4" t="str">
        <f>IF(OR(Table2[[#This Row],[Referral Date]]="",Table2[[#This Row],[FTC Screening Date]]=""),"",IFERROR(DATEDIF(Table2[[#This Row],[Referral Date]],Table2[[#This Row],[FTC Screening Date]],"d"),IFERROR(IF(DATEDIF(Table2[[#This Row],[FTC Screening Date]],Table2[[#This Row],[Referral Date]],"d")&gt;0,0,""),"")))</f>
        <v/>
      </c>
      <c r="AH138" s="4" t="str">
        <f>IFERROR(VLOOKUP(Table2[[#This Row],[Agency Name]],'Dropdown Values'!A:B,2,FALSE),"")</f>
        <v/>
      </c>
      <c r="AI138" s="2" t="str">
        <f>IF(OR(Table2[[#This Row],[Current Investigation Start Date]]="",Table2[[#This Row],[Referral Date]]=""),"",IFERROR(NETWORKDAYS(I138,J138,Holidays),""))</f>
        <v/>
      </c>
      <c r="AJ138" s="2" t="str">
        <f>IF(OR(Table2[[#This Row],[Initial Engagement Attempt Date]]="",Table2[[#This Row],[FTC Screening Date]]=""),"",IFERROR(NETWORKDAYS(Table2[[#This Row],[Initial Engagement Attempt Date]],Table2[[#This Row],[FTC Screening Date]],Holidays),""))</f>
        <v/>
      </c>
      <c r="AK13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8" s="4">
        <f>COUNTIFS(Table2[Agency Name],Table2[[#This Row],[Agency Name]],Table2[Client ID],Table2[[#This Row],[Client ID]])</f>
        <v>0</v>
      </c>
    </row>
    <row r="139" spans="12:38">
      <c r="L139" s="13"/>
      <c r="M139" s="13"/>
      <c r="N139" s="13"/>
      <c r="P139" s="13"/>
      <c r="W139" s="13"/>
      <c r="X139" s="13"/>
      <c r="AA13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9" s="4" t="str" cm="1">
        <f t="array" aca="1" ref="AC13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9" s="4">
        <f ca="1">LEN(Table2[[#This Row],[Data Checks]])</f>
        <v>0</v>
      </c>
      <c r="AE139" s="4" t="str">
        <f>IF(LEN(TRIM(Table2[[#This Row],[Referral Date]]))=0,"",IFERROR(NETWORKDAYS(Table2[[#This Row],[Referral Date]],EOMONTH(DATE('Reporting Month'!$B$2,'Reporting Month'!$B$1,1),0),Holidays),-NETWORKDAYS(EOMONTH(DATE('Reporting Month'!$B$2,'Reporting Month'!$B$1,1),0),Table2[[#This Row],[Referral Date]],Holidays)))</f>
        <v/>
      </c>
      <c r="AF13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9" s="4" t="str">
        <f>IF(OR(Table2[[#This Row],[Referral Date]]="",Table2[[#This Row],[FTC Screening Date]]=""),"",IFERROR(DATEDIF(Table2[[#This Row],[Referral Date]],Table2[[#This Row],[FTC Screening Date]],"d"),IFERROR(IF(DATEDIF(Table2[[#This Row],[FTC Screening Date]],Table2[[#This Row],[Referral Date]],"d")&gt;0,0,""),"")))</f>
        <v/>
      </c>
      <c r="AH139" s="4" t="str">
        <f>IFERROR(VLOOKUP(Table2[[#This Row],[Agency Name]],'Dropdown Values'!A:B,2,FALSE),"")</f>
        <v/>
      </c>
      <c r="AI139" s="2" t="str">
        <f>IF(OR(Table2[[#This Row],[Current Investigation Start Date]]="",Table2[[#This Row],[Referral Date]]=""),"",IFERROR(NETWORKDAYS(I139,J139,Holidays),""))</f>
        <v/>
      </c>
      <c r="AJ139" s="2" t="str">
        <f>IF(OR(Table2[[#This Row],[Initial Engagement Attempt Date]]="",Table2[[#This Row],[FTC Screening Date]]=""),"",IFERROR(NETWORKDAYS(Table2[[#This Row],[Initial Engagement Attempt Date]],Table2[[#This Row],[FTC Screening Date]],Holidays),""))</f>
        <v/>
      </c>
      <c r="AK13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9" s="4">
        <f>COUNTIFS(Table2[Agency Name],Table2[[#This Row],[Agency Name]],Table2[Client ID],Table2[[#This Row],[Client ID]])</f>
        <v>0</v>
      </c>
    </row>
    <row r="140" spans="12:38">
      <c r="L140" s="13"/>
      <c r="M140" s="13"/>
      <c r="N140" s="13"/>
      <c r="P140" s="13"/>
      <c r="W140" s="13"/>
      <c r="X140" s="13"/>
      <c r="AA14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4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40" s="4" t="str" cm="1">
        <f t="array" aca="1" ref="AC14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40" s="4">
        <f ca="1">LEN(Table2[[#This Row],[Data Checks]])</f>
        <v>0</v>
      </c>
      <c r="AE140" s="4" t="str">
        <f>IF(LEN(TRIM(Table2[[#This Row],[Referral Date]]))=0,"",IFERROR(NETWORKDAYS(Table2[[#This Row],[Referral Date]],EOMONTH(DATE('Reporting Month'!$B$2,'Reporting Month'!$B$1,1),0),Holidays),-NETWORKDAYS(EOMONTH(DATE('Reporting Month'!$B$2,'Reporting Month'!$B$1,1),0),Table2[[#This Row],[Referral Date]],Holidays)))</f>
        <v/>
      </c>
      <c r="AF14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40" s="4" t="str">
        <f>IF(OR(Table2[[#This Row],[Referral Date]]="",Table2[[#This Row],[FTC Screening Date]]=""),"",IFERROR(DATEDIF(Table2[[#This Row],[Referral Date]],Table2[[#This Row],[FTC Screening Date]],"d"),IFERROR(IF(DATEDIF(Table2[[#This Row],[FTC Screening Date]],Table2[[#This Row],[Referral Date]],"d")&gt;0,0,""),"")))</f>
        <v/>
      </c>
      <c r="AH140" s="4" t="str">
        <f>IFERROR(VLOOKUP(Table2[[#This Row],[Agency Name]],'Dropdown Values'!A:B,2,FALSE),"")</f>
        <v/>
      </c>
      <c r="AI140" s="2" t="str">
        <f>IF(OR(Table2[[#This Row],[Current Investigation Start Date]]="",Table2[[#This Row],[Referral Date]]=""),"",IFERROR(NETWORKDAYS(I140,J140,Holidays),""))</f>
        <v/>
      </c>
      <c r="AJ140" s="2" t="str">
        <f>IF(OR(Table2[[#This Row],[Initial Engagement Attempt Date]]="",Table2[[#This Row],[FTC Screening Date]]=""),"",IFERROR(NETWORKDAYS(Table2[[#This Row],[Initial Engagement Attempt Date]],Table2[[#This Row],[FTC Screening Date]],Holidays),""))</f>
        <v/>
      </c>
      <c r="AK14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40" s="4">
        <f>COUNTIFS(Table2[Agency Name],Table2[[#This Row],[Agency Name]],Table2[Client ID],Table2[[#This Row],[Client ID]])</f>
        <v>0</v>
      </c>
    </row>
    <row r="141" spans="12:38">
      <c r="L141" s="13"/>
      <c r="M141" s="13"/>
      <c r="N141" s="13"/>
      <c r="P141" s="13"/>
      <c r="W141" s="13"/>
      <c r="X141" s="13"/>
      <c r="AA14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4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41" s="4" t="str" cm="1">
        <f t="array" aca="1" ref="AC14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41" s="4">
        <f ca="1">LEN(Table2[[#This Row],[Data Checks]])</f>
        <v>0</v>
      </c>
      <c r="AE141" s="4" t="str">
        <f>IF(LEN(TRIM(Table2[[#This Row],[Referral Date]]))=0,"",IFERROR(NETWORKDAYS(Table2[[#This Row],[Referral Date]],EOMONTH(DATE('Reporting Month'!$B$2,'Reporting Month'!$B$1,1),0),Holidays),-NETWORKDAYS(EOMONTH(DATE('Reporting Month'!$B$2,'Reporting Month'!$B$1,1),0),Table2[[#This Row],[Referral Date]],Holidays)))</f>
        <v/>
      </c>
      <c r="AF14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41" s="4" t="str">
        <f>IF(OR(Table2[[#This Row],[Referral Date]]="",Table2[[#This Row],[FTC Screening Date]]=""),"",IFERROR(DATEDIF(Table2[[#This Row],[Referral Date]],Table2[[#This Row],[FTC Screening Date]],"d"),IFERROR(IF(DATEDIF(Table2[[#This Row],[FTC Screening Date]],Table2[[#This Row],[Referral Date]],"d")&gt;0,0,""),"")))</f>
        <v/>
      </c>
      <c r="AH141" s="4" t="str">
        <f>IFERROR(VLOOKUP(Table2[[#This Row],[Agency Name]],'Dropdown Values'!A:B,2,FALSE),"")</f>
        <v/>
      </c>
      <c r="AI141" s="2" t="str">
        <f>IF(OR(Table2[[#This Row],[Current Investigation Start Date]]="",Table2[[#This Row],[Referral Date]]=""),"",IFERROR(NETWORKDAYS(I141,J141,Holidays),""))</f>
        <v/>
      </c>
      <c r="AJ141" s="2" t="str">
        <f>IF(OR(Table2[[#This Row],[Initial Engagement Attempt Date]]="",Table2[[#This Row],[FTC Screening Date]]=""),"",IFERROR(NETWORKDAYS(Table2[[#This Row],[Initial Engagement Attempt Date]],Table2[[#This Row],[FTC Screening Date]],Holidays),""))</f>
        <v/>
      </c>
      <c r="AK14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41" s="4">
        <f>COUNTIFS(Table2[Agency Name],Table2[[#This Row],[Agency Name]],Table2[Client ID],Table2[[#This Row],[Client ID]])</f>
        <v>0</v>
      </c>
    </row>
    <row r="142" spans="12:38">
      <c r="L142" s="13"/>
      <c r="M142" s="13"/>
      <c r="N142" s="13"/>
      <c r="P142" s="13"/>
      <c r="W142" s="13"/>
      <c r="X142" s="13"/>
      <c r="AA14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4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42" s="4" t="str" cm="1">
        <f t="array" aca="1" ref="AC14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42" s="4">
        <f ca="1">LEN(Table2[[#This Row],[Data Checks]])</f>
        <v>0</v>
      </c>
      <c r="AE142" s="4" t="str">
        <f>IF(LEN(TRIM(Table2[[#This Row],[Referral Date]]))=0,"",IFERROR(NETWORKDAYS(Table2[[#This Row],[Referral Date]],EOMONTH(DATE('Reporting Month'!$B$2,'Reporting Month'!$B$1,1),0),Holidays),-NETWORKDAYS(EOMONTH(DATE('Reporting Month'!$B$2,'Reporting Month'!$B$1,1),0),Table2[[#This Row],[Referral Date]],Holidays)))</f>
        <v/>
      </c>
      <c r="AF14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42" s="4" t="str">
        <f>IF(OR(Table2[[#This Row],[Referral Date]]="",Table2[[#This Row],[FTC Screening Date]]=""),"",IFERROR(DATEDIF(Table2[[#This Row],[Referral Date]],Table2[[#This Row],[FTC Screening Date]],"d"),IFERROR(IF(DATEDIF(Table2[[#This Row],[FTC Screening Date]],Table2[[#This Row],[Referral Date]],"d")&gt;0,0,""),"")))</f>
        <v/>
      </c>
      <c r="AH142" s="4" t="str">
        <f>IFERROR(VLOOKUP(Table2[[#This Row],[Agency Name]],'Dropdown Values'!A:B,2,FALSE),"")</f>
        <v/>
      </c>
      <c r="AI142" s="2" t="str">
        <f>IF(OR(Table2[[#This Row],[Current Investigation Start Date]]="",Table2[[#This Row],[Referral Date]]=""),"",IFERROR(NETWORKDAYS(I142,J142,Holidays),""))</f>
        <v/>
      </c>
      <c r="AJ142" s="2" t="str">
        <f>IF(OR(Table2[[#This Row],[Initial Engagement Attempt Date]]="",Table2[[#This Row],[FTC Screening Date]]=""),"",IFERROR(NETWORKDAYS(Table2[[#This Row],[Initial Engagement Attempt Date]],Table2[[#This Row],[FTC Screening Date]],Holidays),""))</f>
        <v/>
      </c>
      <c r="AK14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42" s="4">
        <f>COUNTIFS(Table2[Agency Name],Table2[[#This Row],[Agency Name]],Table2[Client ID],Table2[[#This Row],[Client ID]])</f>
        <v>0</v>
      </c>
    </row>
    <row r="143" spans="12:38">
      <c r="L143" s="13"/>
      <c r="M143" s="13"/>
      <c r="N143" s="13"/>
      <c r="P143" s="13"/>
      <c r="W143" s="13"/>
      <c r="X143" s="13"/>
      <c r="AA14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4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43" s="4" t="str" cm="1">
        <f t="array" aca="1" ref="AC14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43" s="4">
        <f ca="1">LEN(Table2[[#This Row],[Data Checks]])</f>
        <v>0</v>
      </c>
      <c r="AE143" s="4" t="str">
        <f>IF(LEN(TRIM(Table2[[#This Row],[Referral Date]]))=0,"",IFERROR(NETWORKDAYS(Table2[[#This Row],[Referral Date]],EOMONTH(DATE('Reporting Month'!$B$2,'Reporting Month'!$B$1,1),0),Holidays),-NETWORKDAYS(EOMONTH(DATE('Reporting Month'!$B$2,'Reporting Month'!$B$1,1),0),Table2[[#This Row],[Referral Date]],Holidays)))</f>
        <v/>
      </c>
      <c r="AF14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43" s="4" t="str">
        <f>IF(OR(Table2[[#This Row],[Referral Date]]="",Table2[[#This Row],[FTC Screening Date]]=""),"",IFERROR(DATEDIF(Table2[[#This Row],[Referral Date]],Table2[[#This Row],[FTC Screening Date]],"d"),IFERROR(IF(DATEDIF(Table2[[#This Row],[FTC Screening Date]],Table2[[#This Row],[Referral Date]],"d")&gt;0,0,""),"")))</f>
        <v/>
      </c>
      <c r="AH143" s="4" t="str">
        <f>IFERROR(VLOOKUP(Table2[[#This Row],[Agency Name]],'Dropdown Values'!A:B,2,FALSE),"")</f>
        <v/>
      </c>
      <c r="AI143" s="2" t="str">
        <f>IF(OR(Table2[[#This Row],[Current Investigation Start Date]]="",Table2[[#This Row],[Referral Date]]=""),"",IFERROR(NETWORKDAYS(I143,J143,Holidays),""))</f>
        <v/>
      </c>
      <c r="AJ143" s="2" t="str">
        <f>IF(OR(Table2[[#This Row],[Initial Engagement Attempt Date]]="",Table2[[#This Row],[FTC Screening Date]]=""),"",IFERROR(NETWORKDAYS(Table2[[#This Row],[Initial Engagement Attempt Date]],Table2[[#This Row],[FTC Screening Date]],Holidays),""))</f>
        <v/>
      </c>
      <c r="AK14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43" s="4">
        <f>COUNTIFS(Table2[Agency Name],Table2[[#This Row],[Agency Name]],Table2[Client ID],Table2[[#This Row],[Client ID]])</f>
        <v>0</v>
      </c>
    </row>
    <row r="144" spans="12:38">
      <c r="L144" s="13"/>
      <c r="M144" s="13"/>
      <c r="N144" s="13"/>
      <c r="P144" s="13"/>
      <c r="W144" s="13"/>
      <c r="X144" s="13"/>
      <c r="AA14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4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44" s="4" t="str" cm="1">
        <f t="array" aca="1" ref="AC14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44" s="4">
        <f ca="1">LEN(Table2[[#This Row],[Data Checks]])</f>
        <v>0</v>
      </c>
      <c r="AE144" s="4" t="str">
        <f>IF(LEN(TRIM(Table2[[#This Row],[Referral Date]]))=0,"",IFERROR(NETWORKDAYS(Table2[[#This Row],[Referral Date]],EOMONTH(DATE('Reporting Month'!$B$2,'Reporting Month'!$B$1,1),0),Holidays),-NETWORKDAYS(EOMONTH(DATE('Reporting Month'!$B$2,'Reporting Month'!$B$1,1),0),Table2[[#This Row],[Referral Date]],Holidays)))</f>
        <v/>
      </c>
      <c r="AF14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44" s="4" t="str">
        <f>IF(OR(Table2[[#This Row],[Referral Date]]="",Table2[[#This Row],[FTC Screening Date]]=""),"",IFERROR(DATEDIF(Table2[[#This Row],[Referral Date]],Table2[[#This Row],[FTC Screening Date]],"d"),IFERROR(IF(DATEDIF(Table2[[#This Row],[FTC Screening Date]],Table2[[#This Row],[Referral Date]],"d")&gt;0,0,""),"")))</f>
        <v/>
      </c>
      <c r="AH144" s="4" t="str">
        <f>IFERROR(VLOOKUP(Table2[[#This Row],[Agency Name]],'Dropdown Values'!A:B,2,FALSE),"")</f>
        <v/>
      </c>
      <c r="AI144" s="2" t="str">
        <f>IF(OR(Table2[[#This Row],[Current Investigation Start Date]]="",Table2[[#This Row],[Referral Date]]=""),"",IFERROR(NETWORKDAYS(I144,J144,Holidays),""))</f>
        <v/>
      </c>
      <c r="AJ144" s="2" t="str">
        <f>IF(OR(Table2[[#This Row],[Initial Engagement Attempt Date]]="",Table2[[#This Row],[FTC Screening Date]]=""),"",IFERROR(NETWORKDAYS(Table2[[#This Row],[Initial Engagement Attempt Date]],Table2[[#This Row],[FTC Screening Date]],Holidays),""))</f>
        <v/>
      </c>
      <c r="AK14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44" s="4">
        <f>COUNTIFS(Table2[Agency Name],Table2[[#This Row],[Agency Name]],Table2[Client ID],Table2[[#This Row],[Client ID]])</f>
        <v>0</v>
      </c>
    </row>
    <row r="145" spans="12:38">
      <c r="L145" s="13"/>
      <c r="M145" s="13"/>
      <c r="N145" s="13"/>
      <c r="P145" s="13"/>
      <c r="W145" s="13"/>
      <c r="X145" s="13"/>
      <c r="AA14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4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45" s="4" t="str" cm="1">
        <f t="array" aca="1" ref="AC14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45" s="4">
        <f ca="1">LEN(Table2[[#This Row],[Data Checks]])</f>
        <v>0</v>
      </c>
      <c r="AE145" s="4" t="str">
        <f>IF(LEN(TRIM(Table2[[#This Row],[Referral Date]]))=0,"",IFERROR(NETWORKDAYS(Table2[[#This Row],[Referral Date]],EOMONTH(DATE('Reporting Month'!$B$2,'Reporting Month'!$B$1,1),0),Holidays),-NETWORKDAYS(EOMONTH(DATE('Reporting Month'!$B$2,'Reporting Month'!$B$1,1),0),Table2[[#This Row],[Referral Date]],Holidays)))</f>
        <v/>
      </c>
      <c r="AF14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45" s="4" t="str">
        <f>IF(OR(Table2[[#This Row],[Referral Date]]="",Table2[[#This Row],[FTC Screening Date]]=""),"",IFERROR(DATEDIF(Table2[[#This Row],[Referral Date]],Table2[[#This Row],[FTC Screening Date]],"d"),IFERROR(IF(DATEDIF(Table2[[#This Row],[FTC Screening Date]],Table2[[#This Row],[Referral Date]],"d")&gt;0,0,""),"")))</f>
        <v/>
      </c>
      <c r="AH145" s="4" t="str">
        <f>IFERROR(VLOOKUP(Table2[[#This Row],[Agency Name]],'Dropdown Values'!A:B,2,FALSE),"")</f>
        <v/>
      </c>
      <c r="AI145" s="2" t="str">
        <f>IF(OR(Table2[[#This Row],[Current Investigation Start Date]]="",Table2[[#This Row],[Referral Date]]=""),"",IFERROR(NETWORKDAYS(I145,J145,Holidays),""))</f>
        <v/>
      </c>
      <c r="AJ145" s="2" t="str">
        <f>IF(OR(Table2[[#This Row],[Initial Engagement Attempt Date]]="",Table2[[#This Row],[FTC Screening Date]]=""),"",IFERROR(NETWORKDAYS(Table2[[#This Row],[Initial Engagement Attempt Date]],Table2[[#This Row],[FTC Screening Date]],Holidays),""))</f>
        <v/>
      </c>
      <c r="AK14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45" s="4">
        <f>COUNTIFS(Table2[Agency Name],Table2[[#This Row],[Agency Name]],Table2[Client ID],Table2[[#This Row],[Client ID]])</f>
        <v>0</v>
      </c>
    </row>
    <row r="146" spans="12:38">
      <c r="L146" s="13"/>
      <c r="M146" s="13"/>
      <c r="N146" s="13"/>
      <c r="P146" s="13"/>
      <c r="W146" s="13"/>
      <c r="X146" s="13"/>
      <c r="AA14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4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46" s="4" t="str" cm="1">
        <f t="array" aca="1" ref="AC14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46" s="4">
        <f ca="1">LEN(Table2[[#This Row],[Data Checks]])</f>
        <v>0</v>
      </c>
      <c r="AE146" s="4" t="str">
        <f>IF(LEN(TRIM(Table2[[#This Row],[Referral Date]]))=0,"",IFERROR(NETWORKDAYS(Table2[[#This Row],[Referral Date]],EOMONTH(DATE('Reporting Month'!$B$2,'Reporting Month'!$B$1,1),0),Holidays),-NETWORKDAYS(EOMONTH(DATE('Reporting Month'!$B$2,'Reporting Month'!$B$1,1),0),Table2[[#This Row],[Referral Date]],Holidays)))</f>
        <v/>
      </c>
      <c r="AF14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46" s="4" t="str">
        <f>IF(OR(Table2[[#This Row],[Referral Date]]="",Table2[[#This Row],[FTC Screening Date]]=""),"",IFERROR(DATEDIF(Table2[[#This Row],[Referral Date]],Table2[[#This Row],[FTC Screening Date]],"d"),IFERROR(IF(DATEDIF(Table2[[#This Row],[FTC Screening Date]],Table2[[#This Row],[Referral Date]],"d")&gt;0,0,""),"")))</f>
        <v/>
      </c>
      <c r="AH146" s="4" t="str">
        <f>IFERROR(VLOOKUP(Table2[[#This Row],[Agency Name]],'Dropdown Values'!A:B,2,FALSE),"")</f>
        <v/>
      </c>
      <c r="AI146" s="2" t="str">
        <f>IF(OR(Table2[[#This Row],[Current Investigation Start Date]]="",Table2[[#This Row],[Referral Date]]=""),"",IFERROR(NETWORKDAYS(I146,J146,Holidays),""))</f>
        <v/>
      </c>
      <c r="AJ146" s="2" t="str">
        <f>IF(OR(Table2[[#This Row],[Initial Engagement Attempt Date]]="",Table2[[#This Row],[FTC Screening Date]]=""),"",IFERROR(NETWORKDAYS(Table2[[#This Row],[Initial Engagement Attempt Date]],Table2[[#This Row],[FTC Screening Date]],Holidays),""))</f>
        <v/>
      </c>
      <c r="AK14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46" s="4">
        <f>COUNTIFS(Table2[Agency Name],Table2[[#This Row],[Agency Name]],Table2[Client ID],Table2[[#This Row],[Client ID]])</f>
        <v>0</v>
      </c>
    </row>
    <row r="147" spans="12:38">
      <c r="L147" s="13"/>
      <c r="M147" s="13"/>
      <c r="N147" s="13"/>
      <c r="P147" s="13"/>
      <c r="W147" s="13"/>
      <c r="X147" s="13"/>
      <c r="AA14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4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47" s="4" t="str" cm="1">
        <f t="array" aca="1" ref="AC14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47" s="4">
        <f ca="1">LEN(Table2[[#This Row],[Data Checks]])</f>
        <v>0</v>
      </c>
      <c r="AE147" s="4" t="str">
        <f>IF(LEN(TRIM(Table2[[#This Row],[Referral Date]]))=0,"",IFERROR(NETWORKDAYS(Table2[[#This Row],[Referral Date]],EOMONTH(DATE('Reporting Month'!$B$2,'Reporting Month'!$B$1,1),0),Holidays),-NETWORKDAYS(EOMONTH(DATE('Reporting Month'!$B$2,'Reporting Month'!$B$1,1),0),Table2[[#This Row],[Referral Date]],Holidays)))</f>
        <v/>
      </c>
      <c r="AF14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47" s="4" t="str">
        <f>IF(OR(Table2[[#This Row],[Referral Date]]="",Table2[[#This Row],[FTC Screening Date]]=""),"",IFERROR(DATEDIF(Table2[[#This Row],[Referral Date]],Table2[[#This Row],[FTC Screening Date]],"d"),IFERROR(IF(DATEDIF(Table2[[#This Row],[FTC Screening Date]],Table2[[#This Row],[Referral Date]],"d")&gt;0,0,""),"")))</f>
        <v/>
      </c>
      <c r="AH147" s="4" t="str">
        <f>IFERROR(VLOOKUP(Table2[[#This Row],[Agency Name]],'Dropdown Values'!A:B,2,FALSE),"")</f>
        <v/>
      </c>
      <c r="AI147" s="2" t="str">
        <f>IF(OR(Table2[[#This Row],[Current Investigation Start Date]]="",Table2[[#This Row],[Referral Date]]=""),"",IFERROR(NETWORKDAYS(I147,J147,Holidays),""))</f>
        <v/>
      </c>
      <c r="AJ147" s="2" t="str">
        <f>IF(OR(Table2[[#This Row],[Initial Engagement Attempt Date]]="",Table2[[#This Row],[FTC Screening Date]]=""),"",IFERROR(NETWORKDAYS(Table2[[#This Row],[Initial Engagement Attempt Date]],Table2[[#This Row],[FTC Screening Date]],Holidays),""))</f>
        <v/>
      </c>
      <c r="AK14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47" s="4">
        <f>COUNTIFS(Table2[Agency Name],Table2[[#This Row],[Agency Name]],Table2[Client ID],Table2[[#This Row],[Client ID]])</f>
        <v>0</v>
      </c>
    </row>
    <row r="148" spans="12:38">
      <c r="L148" s="13"/>
      <c r="M148" s="13"/>
      <c r="N148" s="13"/>
      <c r="P148" s="13"/>
      <c r="W148" s="13"/>
      <c r="X148" s="13"/>
      <c r="AA14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4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48" s="4" t="str" cm="1">
        <f t="array" aca="1" ref="AC14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48" s="4">
        <f ca="1">LEN(Table2[[#This Row],[Data Checks]])</f>
        <v>0</v>
      </c>
      <c r="AE148" s="4" t="str">
        <f>IF(LEN(TRIM(Table2[[#This Row],[Referral Date]]))=0,"",IFERROR(NETWORKDAYS(Table2[[#This Row],[Referral Date]],EOMONTH(DATE('Reporting Month'!$B$2,'Reporting Month'!$B$1,1),0),Holidays),-NETWORKDAYS(EOMONTH(DATE('Reporting Month'!$B$2,'Reporting Month'!$B$1,1),0),Table2[[#This Row],[Referral Date]],Holidays)))</f>
        <v/>
      </c>
      <c r="AF14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48" s="4" t="str">
        <f>IF(OR(Table2[[#This Row],[Referral Date]]="",Table2[[#This Row],[FTC Screening Date]]=""),"",IFERROR(DATEDIF(Table2[[#This Row],[Referral Date]],Table2[[#This Row],[FTC Screening Date]],"d"),IFERROR(IF(DATEDIF(Table2[[#This Row],[FTC Screening Date]],Table2[[#This Row],[Referral Date]],"d")&gt;0,0,""),"")))</f>
        <v/>
      </c>
      <c r="AH148" s="4" t="str">
        <f>IFERROR(VLOOKUP(Table2[[#This Row],[Agency Name]],'Dropdown Values'!A:B,2,FALSE),"")</f>
        <v/>
      </c>
      <c r="AI148" s="2" t="str">
        <f>IF(OR(Table2[[#This Row],[Current Investigation Start Date]]="",Table2[[#This Row],[Referral Date]]=""),"",IFERROR(NETWORKDAYS(I148,J148,Holidays),""))</f>
        <v/>
      </c>
      <c r="AJ148" s="2" t="str">
        <f>IF(OR(Table2[[#This Row],[Initial Engagement Attempt Date]]="",Table2[[#This Row],[FTC Screening Date]]=""),"",IFERROR(NETWORKDAYS(Table2[[#This Row],[Initial Engagement Attempt Date]],Table2[[#This Row],[FTC Screening Date]],Holidays),""))</f>
        <v/>
      </c>
      <c r="AK14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48" s="4">
        <f>COUNTIFS(Table2[Agency Name],Table2[[#This Row],[Agency Name]],Table2[Client ID],Table2[[#This Row],[Client ID]])</f>
        <v>0</v>
      </c>
    </row>
    <row r="149" spans="12:38">
      <c r="L149" s="13"/>
      <c r="M149" s="13"/>
      <c r="N149" s="13"/>
      <c r="P149" s="13"/>
      <c r="W149" s="13"/>
      <c r="X149" s="13"/>
      <c r="AA14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4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49" s="4" t="str" cm="1">
        <f t="array" aca="1" ref="AC14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49" s="4">
        <f ca="1">LEN(Table2[[#This Row],[Data Checks]])</f>
        <v>0</v>
      </c>
      <c r="AE149" s="4" t="str">
        <f>IF(LEN(TRIM(Table2[[#This Row],[Referral Date]]))=0,"",IFERROR(NETWORKDAYS(Table2[[#This Row],[Referral Date]],EOMONTH(DATE('Reporting Month'!$B$2,'Reporting Month'!$B$1,1),0),Holidays),-NETWORKDAYS(EOMONTH(DATE('Reporting Month'!$B$2,'Reporting Month'!$B$1,1),0),Table2[[#This Row],[Referral Date]],Holidays)))</f>
        <v/>
      </c>
      <c r="AF14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49" s="4" t="str">
        <f>IF(OR(Table2[[#This Row],[Referral Date]]="",Table2[[#This Row],[FTC Screening Date]]=""),"",IFERROR(DATEDIF(Table2[[#This Row],[Referral Date]],Table2[[#This Row],[FTC Screening Date]],"d"),IFERROR(IF(DATEDIF(Table2[[#This Row],[FTC Screening Date]],Table2[[#This Row],[Referral Date]],"d")&gt;0,0,""),"")))</f>
        <v/>
      </c>
      <c r="AH149" s="4" t="str">
        <f>IFERROR(VLOOKUP(Table2[[#This Row],[Agency Name]],'Dropdown Values'!A:B,2,FALSE),"")</f>
        <v/>
      </c>
      <c r="AI149" s="2" t="str">
        <f>IF(OR(Table2[[#This Row],[Current Investigation Start Date]]="",Table2[[#This Row],[Referral Date]]=""),"",IFERROR(NETWORKDAYS(I149,J149,Holidays),""))</f>
        <v/>
      </c>
      <c r="AJ149" s="2" t="str">
        <f>IF(OR(Table2[[#This Row],[Initial Engagement Attempt Date]]="",Table2[[#This Row],[FTC Screening Date]]=""),"",IFERROR(NETWORKDAYS(Table2[[#This Row],[Initial Engagement Attempt Date]],Table2[[#This Row],[FTC Screening Date]],Holidays),""))</f>
        <v/>
      </c>
      <c r="AK14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49" s="4">
        <f>COUNTIFS(Table2[Agency Name],Table2[[#This Row],[Agency Name]],Table2[Client ID],Table2[[#This Row],[Client ID]])</f>
        <v>0</v>
      </c>
    </row>
    <row r="150" spans="12:38">
      <c r="L150" s="13"/>
      <c r="M150" s="13"/>
      <c r="N150" s="13"/>
      <c r="P150" s="13"/>
      <c r="W150" s="13"/>
      <c r="X150" s="13"/>
      <c r="AA15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5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50" s="4" t="str" cm="1">
        <f t="array" aca="1" ref="AC15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50" s="4">
        <f ca="1">LEN(Table2[[#This Row],[Data Checks]])</f>
        <v>0</v>
      </c>
      <c r="AE150" s="4" t="str">
        <f>IF(LEN(TRIM(Table2[[#This Row],[Referral Date]]))=0,"",IFERROR(NETWORKDAYS(Table2[[#This Row],[Referral Date]],EOMONTH(DATE('Reporting Month'!$B$2,'Reporting Month'!$B$1,1),0),Holidays),-NETWORKDAYS(EOMONTH(DATE('Reporting Month'!$B$2,'Reporting Month'!$B$1,1),0),Table2[[#This Row],[Referral Date]],Holidays)))</f>
        <v/>
      </c>
      <c r="AF15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50" s="4" t="str">
        <f>IF(OR(Table2[[#This Row],[Referral Date]]="",Table2[[#This Row],[FTC Screening Date]]=""),"",IFERROR(DATEDIF(Table2[[#This Row],[Referral Date]],Table2[[#This Row],[FTC Screening Date]],"d"),IFERROR(IF(DATEDIF(Table2[[#This Row],[FTC Screening Date]],Table2[[#This Row],[Referral Date]],"d")&gt;0,0,""),"")))</f>
        <v/>
      </c>
      <c r="AH150" s="4" t="str">
        <f>IFERROR(VLOOKUP(Table2[[#This Row],[Agency Name]],'Dropdown Values'!A:B,2,FALSE),"")</f>
        <v/>
      </c>
      <c r="AI150" s="2" t="str">
        <f>IF(OR(Table2[[#This Row],[Current Investigation Start Date]]="",Table2[[#This Row],[Referral Date]]=""),"",IFERROR(NETWORKDAYS(I150,J150,Holidays),""))</f>
        <v/>
      </c>
      <c r="AJ150" s="2" t="str">
        <f>IF(OR(Table2[[#This Row],[Initial Engagement Attempt Date]]="",Table2[[#This Row],[FTC Screening Date]]=""),"",IFERROR(NETWORKDAYS(Table2[[#This Row],[Initial Engagement Attempt Date]],Table2[[#This Row],[FTC Screening Date]],Holidays),""))</f>
        <v/>
      </c>
      <c r="AK15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50" s="4">
        <f>COUNTIFS(Table2[Agency Name],Table2[[#This Row],[Agency Name]],Table2[Client ID],Table2[[#This Row],[Client ID]])</f>
        <v>0</v>
      </c>
    </row>
    <row r="151" spans="12:38">
      <c r="L151" s="13"/>
      <c r="M151" s="13"/>
      <c r="N151" s="13"/>
      <c r="P151" s="13"/>
      <c r="W151" s="13"/>
      <c r="X151" s="13"/>
      <c r="AA15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5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51" s="4" t="str" cm="1">
        <f t="array" aca="1" ref="AC15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51" s="4">
        <f ca="1">LEN(Table2[[#This Row],[Data Checks]])</f>
        <v>0</v>
      </c>
      <c r="AE151" s="4" t="str">
        <f>IF(LEN(TRIM(Table2[[#This Row],[Referral Date]]))=0,"",IFERROR(NETWORKDAYS(Table2[[#This Row],[Referral Date]],EOMONTH(DATE('Reporting Month'!$B$2,'Reporting Month'!$B$1,1),0),Holidays),-NETWORKDAYS(EOMONTH(DATE('Reporting Month'!$B$2,'Reporting Month'!$B$1,1),0),Table2[[#This Row],[Referral Date]],Holidays)))</f>
        <v/>
      </c>
      <c r="AF15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51" s="4" t="str">
        <f>IF(OR(Table2[[#This Row],[Referral Date]]="",Table2[[#This Row],[FTC Screening Date]]=""),"",IFERROR(DATEDIF(Table2[[#This Row],[Referral Date]],Table2[[#This Row],[FTC Screening Date]],"d"),IFERROR(IF(DATEDIF(Table2[[#This Row],[FTC Screening Date]],Table2[[#This Row],[Referral Date]],"d")&gt;0,0,""),"")))</f>
        <v/>
      </c>
      <c r="AH151" s="4" t="str">
        <f>IFERROR(VLOOKUP(Table2[[#This Row],[Agency Name]],'Dropdown Values'!A:B,2,FALSE),"")</f>
        <v/>
      </c>
      <c r="AI151" s="2" t="str">
        <f>IF(OR(Table2[[#This Row],[Current Investigation Start Date]]="",Table2[[#This Row],[Referral Date]]=""),"",IFERROR(NETWORKDAYS(I151,J151,Holidays),""))</f>
        <v/>
      </c>
      <c r="AJ151" s="2" t="str">
        <f>IF(OR(Table2[[#This Row],[Initial Engagement Attempt Date]]="",Table2[[#This Row],[FTC Screening Date]]=""),"",IFERROR(NETWORKDAYS(Table2[[#This Row],[Initial Engagement Attempt Date]],Table2[[#This Row],[FTC Screening Date]],Holidays),""))</f>
        <v/>
      </c>
      <c r="AK15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51" s="4">
        <f>COUNTIFS(Table2[Agency Name],Table2[[#This Row],[Agency Name]],Table2[Client ID],Table2[[#This Row],[Client ID]])</f>
        <v>0</v>
      </c>
    </row>
    <row r="152" spans="12:38">
      <c r="L152" s="13"/>
      <c r="M152" s="13"/>
      <c r="N152" s="13"/>
      <c r="P152" s="13"/>
      <c r="W152" s="13"/>
      <c r="X152" s="13"/>
      <c r="AA15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5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52" s="4" t="str" cm="1">
        <f t="array" aca="1" ref="AC15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52" s="4">
        <f ca="1">LEN(Table2[[#This Row],[Data Checks]])</f>
        <v>0</v>
      </c>
      <c r="AE152" s="4" t="str">
        <f>IF(LEN(TRIM(Table2[[#This Row],[Referral Date]]))=0,"",IFERROR(NETWORKDAYS(Table2[[#This Row],[Referral Date]],EOMONTH(DATE('Reporting Month'!$B$2,'Reporting Month'!$B$1,1),0),Holidays),-NETWORKDAYS(EOMONTH(DATE('Reporting Month'!$B$2,'Reporting Month'!$B$1,1),0),Table2[[#This Row],[Referral Date]],Holidays)))</f>
        <v/>
      </c>
      <c r="AF15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52" s="4" t="str">
        <f>IF(OR(Table2[[#This Row],[Referral Date]]="",Table2[[#This Row],[FTC Screening Date]]=""),"",IFERROR(DATEDIF(Table2[[#This Row],[Referral Date]],Table2[[#This Row],[FTC Screening Date]],"d"),IFERROR(IF(DATEDIF(Table2[[#This Row],[FTC Screening Date]],Table2[[#This Row],[Referral Date]],"d")&gt;0,0,""),"")))</f>
        <v/>
      </c>
      <c r="AH152" s="4" t="str">
        <f>IFERROR(VLOOKUP(Table2[[#This Row],[Agency Name]],'Dropdown Values'!A:B,2,FALSE),"")</f>
        <v/>
      </c>
      <c r="AI152" s="2" t="str">
        <f>IF(OR(Table2[[#This Row],[Current Investigation Start Date]]="",Table2[[#This Row],[Referral Date]]=""),"",IFERROR(NETWORKDAYS(I152,J152,Holidays),""))</f>
        <v/>
      </c>
      <c r="AJ152" s="2" t="str">
        <f>IF(OR(Table2[[#This Row],[Initial Engagement Attempt Date]]="",Table2[[#This Row],[FTC Screening Date]]=""),"",IFERROR(NETWORKDAYS(Table2[[#This Row],[Initial Engagement Attempt Date]],Table2[[#This Row],[FTC Screening Date]],Holidays),""))</f>
        <v/>
      </c>
      <c r="AK15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52" s="4">
        <f>COUNTIFS(Table2[Agency Name],Table2[[#This Row],[Agency Name]],Table2[Client ID],Table2[[#This Row],[Client ID]])</f>
        <v>0</v>
      </c>
    </row>
    <row r="153" spans="12:38">
      <c r="L153" s="13"/>
      <c r="M153" s="13"/>
      <c r="N153" s="13"/>
      <c r="P153" s="13"/>
      <c r="W153" s="13"/>
      <c r="X153" s="13"/>
      <c r="AA15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5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53" s="4" t="str" cm="1">
        <f t="array" aca="1" ref="AC15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53" s="4">
        <f ca="1">LEN(Table2[[#This Row],[Data Checks]])</f>
        <v>0</v>
      </c>
      <c r="AE153" s="4" t="str">
        <f>IF(LEN(TRIM(Table2[[#This Row],[Referral Date]]))=0,"",IFERROR(NETWORKDAYS(Table2[[#This Row],[Referral Date]],EOMONTH(DATE('Reporting Month'!$B$2,'Reporting Month'!$B$1,1),0),Holidays),-NETWORKDAYS(EOMONTH(DATE('Reporting Month'!$B$2,'Reporting Month'!$B$1,1),0),Table2[[#This Row],[Referral Date]],Holidays)))</f>
        <v/>
      </c>
      <c r="AF15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53" s="4" t="str">
        <f>IF(OR(Table2[[#This Row],[Referral Date]]="",Table2[[#This Row],[FTC Screening Date]]=""),"",IFERROR(DATEDIF(Table2[[#This Row],[Referral Date]],Table2[[#This Row],[FTC Screening Date]],"d"),IFERROR(IF(DATEDIF(Table2[[#This Row],[FTC Screening Date]],Table2[[#This Row],[Referral Date]],"d")&gt;0,0,""),"")))</f>
        <v/>
      </c>
      <c r="AH153" s="4" t="str">
        <f>IFERROR(VLOOKUP(Table2[[#This Row],[Agency Name]],'Dropdown Values'!A:B,2,FALSE),"")</f>
        <v/>
      </c>
      <c r="AI153" s="2" t="str">
        <f>IF(OR(Table2[[#This Row],[Current Investigation Start Date]]="",Table2[[#This Row],[Referral Date]]=""),"",IFERROR(NETWORKDAYS(I153,J153,Holidays),""))</f>
        <v/>
      </c>
      <c r="AJ153" s="2" t="str">
        <f>IF(OR(Table2[[#This Row],[Initial Engagement Attempt Date]]="",Table2[[#This Row],[FTC Screening Date]]=""),"",IFERROR(NETWORKDAYS(Table2[[#This Row],[Initial Engagement Attempt Date]],Table2[[#This Row],[FTC Screening Date]],Holidays),""))</f>
        <v/>
      </c>
      <c r="AK15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53" s="4">
        <f>COUNTIFS(Table2[Agency Name],Table2[[#This Row],[Agency Name]],Table2[Client ID],Table2[[#This Row],[Client ID]])</f>
        <v>0</v>
      </c>
    </row>
    <row r="154" spans="12:38">
      <c r="L154" s="13"/>
      <c r="M154" s="13"/>
      <c r="N154" s="13"/>
      <c r="P154" s="13"/>
      <c r="W154" s="13"/>
      <c r="X154" s="13"/>
      <c r="AA15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5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54" s="4" t="str" cm="1">
        <f t="array" aca="1" ref="AC15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54" s="4">
        <f ca="1">LEN(Table2[[#This Row],[Data Checks]])</f>
        <v>0</v>
      </c>
      <c r="AE154" s="4" t="str">
        <f>IF(LEN(TRIM(Table2[[#This Row],[Referral Date]]))=0,"",IFERROR(NETWORKDAYS(Table2[[#This Row],[Referral Date]],EOMONTH(DATE('Reporting Month'!$B$2,'Reporting Month'!$B$1,1),0),Holidays),-NETWORKDAYS(EOMONTH(DATE('Reporting Month'!$B$2,'Reporting Month'!$B$1,1),0),Table2[[#This Row],[Referral Date]],Holidays)))</f>
        <v/>
      </c>
      <c r="AF15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54" s="4" t="str">
        <f>IF(OR(Table2[[#This Row],[Referral Date]]="",Table2[[#This Row],[FTC Screening Date]]=""),"",IFERROR(DATEDIF(Table2[[#This Row],[Referral Date]],Table2[[#This Row],[FTC Screening Date]],"d"),IFERROR(IF(DATEDIF(Table2[[#This Row],[FTC Screening Date]],Table2[[#This Row],[Referral Date]],"d")&gt;0,0,""),"")))</f>
        <v/>
      </c>
      <c r="AH154" s="4" t="str">
        <f>IFERROR(VLOOKUP(Table2[[#This Row],[Agency Name]],'Dropdown Values'!A:B,2,FALSE),"")</f>
        <v/>
      </c>
      <c r="AI154" s="2" t="str">
        <f>IF(OR(Table2[[#This Row],[Current Investigation Start Date]]="",Table2[[#This Row],[Referral Date]]=""),"",IFERROR(NETWORKDAYS(I154,J154,Holidays),""))</f>
        <v/>
      </c>
      <c r="AJ154" s="2" t="str">
        <f>IF(OR(Table2[[#This Row],[Initial Engagement Attempt Date]]="",Table2[[#This Row],[FTC Screening Date]]=""),"",IFERROR(NETWORKDAYS(Table2[[#This Row],[Initial Engagement Attempt Date]],Table2[[#This Row],[FTC Screening Date]],Holidays),""))</f>
        <v/>
      </c>
      <c r="AK15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54" s="4">
        <f>COUNTIFS(Table2[Agency Name],Table2[[#This Row],[Agency Name]],Table2[Client ID],Table2[[#This Row],[Client ID]])</f>
        <v>0</v>
      </c>
    </row>
    <row r="155" spans="12:38">
      <c r="L155" s="13"/>
      <c r="M155" s="13"/>
      <c r="N155" s="13"/>
      <c r="P155" s="13"/>
      <c r="W155" s="13"/>
      <c r="X155" s="13"/>
      <c r="AA15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5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55" s="4" t="str" cm="1">
        <f t="array" aca="1" ref="AC15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55" s="4">
        <f ca="1">LEN(Table2[[#This Row],[Data Checks]])</f>
        <v>0</v>
      </c>
      <c r="AE155" s="4" t="str">
        <f>IF(LEN(TRIM(Table2[[#This Row],[Referral Date]]))=0,"",IFERROR(NETWORKDAYS(Table2[[#This Row],[Referral Date]],EOMONTH(DATE('Reporting Month'!$B$2,'Reporting Month'!$B$1,1),0),Holidays),-NETWORKDAYS(EOMONTH(DATE('Reporting Month'!$B$2,'Reporting Month'!$B$1,1),0),Table2[[#This Row],[Referral Date]],Holidays)))</f>
        <v/>
      </c>
      <c r="AF15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55" s="4" t="str">
        <f>IF(OR(Table2[[#This Row],[Referral Date]]="",Table2[[#This Row],[FTC Screening Date]]=""),"",IFERROR(DATEDIF(Table2[[#This Row],[Referral Date]],Table2[[#This Row],[FTC Screening Date]],"d"),IFERROR(IF(DATEDIF(Table2[[#This Row],[FTC Screening Date]],Table2[[#This Row],[Referral Date]],"d")&gt;0,0,""),"")))</f>
        <v/>
      </c>
      <c r="AH155" s="4" t="str">
        <f>IFERROR(VLOOKUP(Table2[[#This Row],[Agency Name]],'Dropdown Values'!A:B,2,FALSE),"")</f>
        <v/>
      </c>
      <c r="AI155" s="2" t="str">
        <f>IF(OR(Table2[[#This Row],[Current Investigation Start Date]]="",Table2[[#This Row],[Referral Date]]=""),"",IFERROR(NETWORKDAYS(I155,J155,Holidays),""))</f>
        <v/>
      </c>
      <c r="AJ155" s="2" t="str">
        <f>IF(OR(Table2[[#This Row],[Initial Engagement Attempt Date]]="",Table2[[#This Row],[FTC Screening Date]]=""),"",IFERROR(NETWORKDAYS(Table2[[#This Row],[Initial Engagement Attempt Date]],Table2[[#This Row],[FTC Screening Date]],Holidays),""))</f>
        <v/>
      </c>
      <c r="AK15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55" s="4">
        <f>COUNTIFS(Table2[Agency Name],Table2[[#This Row],[Agency Name]],Table2[Client ID],Table2[[#This Row],[Client ID]])</f>
        <v>0</v>
      </c>
    </row>
    <row r="156" spans="12:38">
      <c r="L156" s="13"/>
      <c r="M156" s="13"/>
      <c r="N156" s="13"/>
      <c r="P156" s="13"/>
      <c r="W156" s="13"/>
      <c r="X156" s="13"/>
      <c r="AA15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5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56" s="4" t="str" cm="1">
        <f t="array" aca="1" ref="AC15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56" s="4">
        <f ca="1">LEN(Table2[[#This Row],[Data Checks]])</f>
        <v>0</v>
      </c>
      <c r="AE156" s="4" t="str">
        <f>IF(LEN(TRIM(Table2[[#This Row],[Referral Date]]))=0,"",IFERROR(NETWORKDAYS(Table2[[#This Row],[Referral Date]],EOMONTH(DATE('Reporting Month'!$B$2,'Reporting Month'!$B$1,1),0),Holidays),-NETWORKDAYS(EOMONTH(DATE('Reporting Month'!$B$2,'Reporting Month'!$B$1,1),0),Table2[[#This Row],[Referral Date]],Holidays)))</f>
        <v/>
      </c>
      <c r="AF15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56" s="4" t="str">
        <f>IF(OR(Table2[[#This Row],[Referral Date]]="",Table2[[#This Row],[FTC Screening Date]]=""),"",IFERROR(DATEDIF(Table2[[#This Row],[Referral Date]],Table2[[#This Row],[FTC Screening Date]],"d"),IFERROR(IF(DATEDIF(Table2[[#This Row],[FTC Screening Date]],Table2[[#This Row],[Referral Date]],"d")&gt;0,0,""),"")))</f>
        <v/>
      </c>
      <c r="AH156" s="4" t="str">
        <f>IFERROR(VLOOKUP(Table2[[#This Row],[Agency Name]],'Dropdown Values'!A:B,2,FALSE),"")</f>
        <v/>
      </c>
      <c r="AI156" s="2" t="str">
        <f>IF(OR(Table2[[#This Row],[Current Investigation Start Date]]="",Table2[[#This Row],[Referral Date]]=""),"",IFERROR(NETWORKDAYS(I156,J156,Holidays),""))</f>
        <v/>
      </c>
      <c r="AJ156" s="2" t="str">
        <f>IF(OR(Table2[[#This Row],[Initial Engagement Attempt Date]]="",Table2[[#This Row],[FTC Screening Date]]=""),"",IFERROR(NETWORKDAYS(Table2[[#This Row],[Initial Engagement Attempt Date]],Table2[[#This Row],[FTC Screening Date]],Holidays),""))</f>
        <v/>
      </c>
      <c r="AK15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56" s="4">
        <f>COUNTIFS(Table2[Agency Name],Table2[[#This Row],[Agency Name]],Table2[Client ID],Table2[[#This Row],[Client ID]])</f>
        <v>0</v>
      </c>
    </row>
    <row r="157" spans="12:38">
      <c r="L157" s="13"/>
      <c r="M157" s="13"/>
      <c r="N157" s="13"/>
      <c r="P157" s="13"/>
      <c r="W157" s="13"/>
      <c r="X157" s="13"/>
      <c r="AA15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5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57" s="4" t="str" cm="1">
        <f t="array" aca="1" ref="AC15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57" s="4">
        <f ca="1">LEN(Table2[[#This Row],[Data Checks]])</f>
        <v>0</v>
      </c>
      <c r="AE157" s="4" t="str">
        <f>IF(LEN(TRIM(Table2[[#This Row],[Referral Date]]))=0,"",IFERROR(NETWORKDAYS(Table2[[#This Row],[Referral Date]],EOMONTH(DATE('Reporting Month'!$B$2,'Reporting Month'!$B$1,1),0),Holidays),-NETWORKDAYS(EOMONTH(DATE('Reporting Month'!$B$2,'Reporting Month'!$B$1,1),0),Table2[[#This Row],[Referral Date]],Holidays)))</f>
        <v/>
      </c>
      <c r="AF15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57" s="4" t="str">
        <f>IF(OR(Table2[[#This Row],[Referral Date]]="",Table2[[#This Row],[FTC Screening Date]]=""),"",IFERROR(DATEDIF(Table2[[#This Row],[Referral Date]],Table2[[#This Row],[FTC Screening Date]],"d"),IFERROR(IF(DATEDIF(Table2[[#This Row],[FTC Screening Date]],Table2[[#This Row],[Referral Date]],"d")&gt;0,0,""),"")))</f>
        <v/>
      </c>
      <c r="AH157" s="4" t="str">
        <f>IFERROR(VLOOKUP(Table2[[#This Row],[Agency Name]],'Dropdown Values'!A:B,2,FALSE),"")</f>
        <v/>
      </c>
      <c r="AI157" s="2" t="str">
        <f>IF(OR(Table2[[#This Row],[Current Investigation Start Date]]="",Table2[[#This Row],[Referral Date]]=""),"",IFERROR(NETWORKDAYS(I157,J157,Holidays),""))</f>
        <v/>
      </c>
      <c r="AJ157" s="2" t="str">
        <f>IF(OR(Table2[[#This Row],[Initial Engagement Attempt Date]]="",Table2[[#This Row],[FTC Screening Date]]=""),"",IFERROR(NETWORKDAYS(Table2[[#This Row],[Initial Engagement Attempt Date]],Table2[[#This Row],[FTC Screening Date]],Holidays),""))</f>
        <v/>
      </c>
      <c r="AK15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57" s="4">
        <f>COUNTIFS(Table2[Agency Name],Table2[[#This Row],[Agency Name]],Table2[Client ID],Table2[[#This Row],[Client ID]])</f>
        <v>0</v>
      </c>
    </row>
    <row r="158" spans="12:38">
      <c r="L158" s="13"/>
      <c r="M158" s="13"/>
      <c r="N158" s="13"/>
      <c r="P158" s="13"/>
      <c r="W158" s="13"/>
      <c r="X158" s="13"/>
      <c r="AA15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5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58" s="4" t="str" cm="1">
        <f t="array" aca="1" ref="AC15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58" s="4">
        <f ca="1">LEN(Table2[[#This Row],[Data Checks]])</f>
        <v>0</v>
      </c>
      <c r="AE158" s="4" t="str">
        <f>IF(LEN(TRIM(Table2[[#This Row],[Referral Date]]))=0,"",IFERROR(NETWORKDAYS(Table2[[#This Row],[Referral Date]],EOMONTH(DATE('Reporting Month'!$B$2,'Reporting Month'!$B$1,1),0),Holidays),-NETWORKDAYS(EOMONTH(DATE('Reporting Month'!$B$2,'Reporting Month'!$B$1,1),0),Table2[[#This Row],[Referral Date]],Holidays)))</f>
        <v/>
      </c>
      <c r="AF15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58" s="4" t="str">
        <f>IF(OR(Table2[[#This Row],[Referral Date]]="",Table2[[#This Row],[FTC Screening Date]]=""),"",IFERROR(DATEDIF(Table2[[#This Row],[Referral Date]],Table2[[#This Row],[FTC Screening Date]],"d"),IFERROR(IF(DATEDIF(Table2[[#This Row],[FTC Screening Date]],Table2[[#This Row],[Referral Date]],"d")&gt;0,0,""),"")))</f>
        <v/>
      </c>
      <c r="AH158" s="4" t="str">
        <f>IFERROR(VLOOKUP(Table2[[#This Row],[Agency Name]],'Dropdown Values'!A:B,2,FALSE),"")</f>
        <v/>
      </c>
      <c r="AI158" s="2" t="str">
        <f>IF(OR(Table2[[#This Row],[Current Investigation Start Date]]="",Table2[[#This Row],[Referral Date]]=""),"",IFERROR(NETWORKDAYS(I158,J158,Holidays),""))</f>
        <v/>
      </c>
      <c r="AJ158" s="2" t="str">
        <f>IF(OR(Table2[[#This Row],[Initial Engagement Attempt Date]]="",Table2[[#This Row],[FTC Screening Date]]=""),"",IFERROR(NETWORKDAYS(Table2[[#This Row],[Initial Engagement Attempt Date]],Table2[[#This Row],[FTC Screening Date]],Holidays),""))</f>
        <v/>
      </c>
      <c r="AK15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58" s="4">
        <f>COUNTIFS(Table2[Agency Name],Table2[[#This Row],[Agency Name]],Table2[Client ID],Table2[[#This Row],[Client ID]])</f>
        <v>0</v>
      </c>
    </row>
    <row r="159" spans="12:38">
      <c r="L159" s="13"/>
      <c r="M159" s="13"/>
      <c r="N159" s="13"/>
      <c r="P159" s="13"/>
      <c r="W159" s="13"/>
      <c r="X159" s="13"/>
      <c r="AA15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5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59" s="4" t="str" cm="1">
        <f t="array" aca="1" ref="AC15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59" s="4">
        <f ca="1">LEN(Table2[[#This Row],[Data Checks]])</f>
        <v>0</v>
      </c>
      <c r="AE159" s="4" t="str">
        <f>IF(LEN(TRIM(Table2[[#This Row],[Referral Date]]))=0,"",IFERROR(NETWORKDAYS(Table2[[#This Row],[Referral Date]],EOMONTH(DATE('Reporting Month'!$B$2,'Reporting Month'!$B$1,1),0),Holidays),-NETWORKDAYS(EOMONTH(DATE('Reporting Month'!$B$2,'Reporting Month'!$B$1,1),0),Table2[[#This Row],[Referral Date]],Holidays)))</f>
        <v/>
      </c>
      <c r="AF15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59" s="4" t="str">
        <f>IF(OR(Table2[[#This Row],[Referral Date]]="",Table2[[#This Row],[FTC Screening Date]]=""),"",IFERROR(DATEDIF(Table2[[#This Row],[Referral Date]],Table2[[#This Row],[FTC Screening Date]],"d"),IFERROR(IF(DATEDIF(Table2[[#This Row],[FTC Screening Date]],Table2[[#This Row],[Referral Date]],"d")&gt;0,0,""),"")))</f>
        <v/>
      </c>
      <c r="AH159" s="4" t="str">
        <f>IFERROR(VLOOKUP(Table2[[#This Row],[Agency Name]],'Dropdown Values'!A:B,2,FALSE),"")</f>
        <v/>
      </c>
      <c r="AI159" s="2" t="str">
        <f>IF(OR(Table2[[#This Row],[Current Investigation Start Date]]="",Table2[[#This Row],[Referral Date]]=""),"",IFERROR(NETWORKDAYS(I159,J159,Holidays),""))</f>
        <v/>
      </c>
      <c r="AJ159" s="2" t="str">
        <f>IF(OR(Table2[[#This Row],[Initial Engagement Attempt Date]]="",Table2[[#This Row],[FTC Screening Date]]=""),"",IFERROR(NETWORKDAYS(Table2[[#This Row],[Initial Engagement Attempt Date]],Table2[[#This Row],[FTC Screening Date]],Holidays),""))</f>
        <v/>
      </c>
      <c r="AK15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59" s="4">
        <f>COUNTIFS(Table2[Agency Name],Table2[[#This Row],[Agency Name]],Table2[Client ID],Table2[[#This Row],[Client ID]])</f>
        <v>0</v>
      </c>
    </row>
    <row r="160" spans="12:38">
      <c r="L160" s="13"/>
      <c r="M160" s="13"/>
      <c r="N160" s="13"/>
      <c r="P160" s="13"/>
      <c r="W160" s="13"/>
      <c r="X160" s="13"/>
      <c r="AA16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6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60" s="4" t="str" cm="1">
        <f t="array" aca="1" ref="AC16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60" s="4">
        <f ca="1">LEN(Table2[[#This Row],[Data Checks]])</f>
        <v>0</v>
      </c>
      <c r="AE160" s="4" t="str">
        <f>IF(LEN(TRIM(Table2[[#This Row],[Referral Date]]))=0,"",IFERROR(NETWORKDAYS(Table2[[#This Row],[Referral Date]],EOMONTH(DATE('Reporting Month'!$B$2,'Reporting Month'!$B$1,1),0),Holidays),-NETWORKDAYS(EOMONTH(DATE('Reporting Month'!$B$2,'Reporting Month'!$B$1,1),0),Table2[[#This Row],[Referral Date]],Holidays)))</f>
        <v/>
      </c>
      <c r="AF16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60" s="4" t="str">
        <f>IF(OR(Table2[[#This Row],[Referral Date]]="",Table2[[#This Row],[FTC Screening Date]]=""),"",IFERROR(DATEDIF(Table2[[#This Row],[Referral Date]],Table2[[#This Row],[FTC Screening Date]],"d"),IFERROR(IF(DATEDIF(Table2[[#This Row],[FTC Screening Date]],Table2[[#This Row],[Referral Date]],"d")&gt;0,0,""),"")))</f>
        <v/>
      </c>
      <c r="AH160" s="4" t="str">
        <f>IFERROR(VLOOKUP(Table2[[#This Row],[Agency Name]],'Dropdown Values'!A:B,2,FALSE),"")</f>
        <v/>
      </c>
      <c r="AI160" s="2" t="str">
        <f>IF(OR(Table2[[#This Row],[Current Investigation Start Date]]="",Table2[[#This Row],[Referral Date]]=""),"",IFERROR(NETWORKDAYS(I160,J160,Holidays),""))</f>
        <v/>
      </c>
      <c r="AJ160" s="2" t="str">
        <f>IF(OR(Table2[[#This Row],[Initial Engagement Attempt Date]]="",Table2[[#This Row],[FTC Screening Date]]=""),"",IFERROR(NETWORKDAYS(Table2[[#This Row],[Initial Engagement Attempt Date]],Table2[[#This Row],[FTC Screening Date]],Holidays),""))</f>
        <v/>
      </c>
      <c r="AK16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60" s="4">
        <f>COUNTIFS(Table2[Agency Name],Table2[[#This Row],[Agency Name]],Table2[Client ID],Table2[[#This Row],[Client ID]])</f>
        <v>0</v>
      </c>
    </row>
    <row r="161" spans="12:38">
      <c r="L161" s="13"/>
      <c r="M161" s="13"/>
      <c r="N161" s="13"/>
      <c r="P161" s="13"/>
      <c r="W161" s="13"/>
      <c r="X161" s="13"/>
      <c r="AA16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6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61" s="4" t="str" cm="1">
        <f t="array" aca="1" ref="AC16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61" s="4">
        <f ca="1">LEN(Table2[[#This Row],[Data Checks]])</f>
        <v>0</v>
      </c>
      <c r="AE161" s="4" t="str">
        <f>IF(LEN(TRIM(Table2[[#This Row],[Referral Date]]))=0,"",IFERROR(NETWORKDAYS(Table2[[#This Row],[Referral Date]],EOMONTH(DATE('Reporting Month'!$B$2,'Reporting Month'!$B$1,1),0),Holidays),-NETWORKDAYS(EOMONTH(DATE('Reporting Month'!$B$2,'Reporting Month'!$B$1,1),0),Table2[[#This Row],[Referral Date]],Holidays)))</f>
        <v/>
      </c>
      <c r="AF16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61" s="4" t="str">
        <f>IF(OR(Table2[[#This Row],[Referral Date]]="",Table2[[#This Row],[FTC Screening Date]]=""),"",IFERROR(DATEDIF(Table2[[#This Row],[Referral Date]],Table2[[#This Row],[FTC Screening Date]],"d"),IFERROR(IF(DATEDIF(Table2[[#This Row],[FTC Screening Date]],Table2[[#This Row],[Referral Date]],"d")&gt;0,0,""),"")))</f>
        <v/>
      </c>
      <c r="AH161" s="4" t="str">
        <f>IFERROR(VLOOKUP(Table2[[#This Row],[Agency Name]],'Dropdown Values'!A:B,2,FALSE),"")</f>
        <v/>
      </c>
      <c r="AI161" s="2" t="str">
        <f>IF(OR(Table2[[#This Row],[Current Investigation Start Date]]="",Table2[[#This Row],[Referral Date]]=""),"",IFERROR(NETWORKDAYS(I161,J161,Holidays),""))</f>
        <v/>
      </c>
      <c r="AJ161" s="2" t="str">
        <f>IF(OR(Table2[[#This Row],[Initial Engagement Attempt Date]]="",Table2[[#This Row],[FTC Screening Date]]=""),"",IFERROR(NETWORKDAYS(Table2[[#This Row],[Initial Engagement Attempt Date]],Table2[[#This Row],[FTC Screening Date]],Holidays),""))</f>
        <v/>
      </c>
      <c r="AK16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61" s="4">
        <f>COUNTIFS(Table2[Agency Name],Table2[[#This Row],[Agency Name]],Table2[Client ID],Table2[[#This Row],[Client ID]])</f>
        <v>0</v>
      </c>
    </row>
    <row r="162" spans="12:38">
      <c r="L162" s="13"/>
      <c r="M162" s="13"/>
      <c r="N162" s="13"/>
      <c r="P162" s="13"/>
      <c r="W162" s="13"/>
      <c r="X162" s="13"/>
      <c r="AA16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6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62" s="4" t="str" cm="1">
        <f t="array" aca="1" ref="AC16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62" s="4">
        <f ca="1">LEN(Table2[[#This Row],[Data Checks]])</f>
        <v>0</v>
      </c>
      <c r="AE162" s="4" t="str">
        <f>IF(LEN(TRIM(Table2[[#This Row],[Referral Date]]))=0,"",IFERROR(NETWORKDAYS(Table2[[#This Row],[Referral Date]],EOMONTH(DATE('Reporting Month'!$B$2,'Reporting Month'!$B$1,1),0),Holidays),-NETWORKDAYS(EOMONTH(DATE('Reporting Month'!$B$2,'Reporting Month'!$B$1,1),0),Table2[[#This Row],[Referral Date]],Holidays)))</f>
        <v/>
      </c>
      <c r="AF16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62" s="4" t="str">
        <f>IF(OR(Table2[[#This Row],[Referral Date]]="",Table2[[#This Row],[FTC Screening Date]]=""),"",IFERROR(DATEDIF(Table2[[#This Row],[Referral Date]],Table2[[#This Row],[FTC Screening Date]],"d"),IFERROR(IF(DATEDIF(Table2[[#This Row],[FTC Screening Date]],Table2[[#This Row],[Referral Date]],"d")&gt;0,0,""),"")))</f>
        <v/>
      </c>
      <c r="AH162" s="4" t="str">
        <f>IFERROR(VLOOKUP(Table2[[#This Row],[Agency Name]],'Dropdown Values'!A:B,2,FALSE),"")</f>
        <v/>
      </c>
      <c r="AI162" s="2" t="str">
        <f>IF(OR(Table2[[#This Row],[Current Investigation Start Date]]="",Table2[[#This Row],[Referral Date]]=""),"",IFERROR(NETWORKDAYS(I162,J162,Holidays),""))</f>
        <v/>
      </c>
      <c r="AJ162" s="2" t="str">
        <f>IF(OR(Table2[[#This Row],[Initial Engagement Attempt Date]]="",Table2[[#This Row],[FTC Screening Date]]=""),"",IFERROR(NETWORKDAYS(Table2[[#This Row],[Initial Engagement Attempt Date]],Table2[[#This Row],[FTC Screening Date]],Holidays),""))</f>
        <v/>
      </c>
      <c r="AK16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62" s="4">
        <f>COUNTIFS(Table2[Agency Name],Table2[[#This Row],[Agency Name]],Table2[Client ID],Table2[[#This Row],[Client ID]])</f>
        <v>0</v>
      </c>
    </row>
    <row r="163" spans="12:38">
      <c r="L163" s="13"/>
      <c r="M163" s="13"/>
      <c r="N163" s="13"/>
      <c r="P163" s="13"/>
      <c r="W163" s="13"/>
      <c r="X163" s="13"/>
      <c r="AA16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6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63" s="4" t="str" cm="1">
        <f t="array" aca="1" ref="AC16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63" s="4">
        <f ca="1">LEN(Table2[[#This Row],[Data Checks]])</f>
        <v>0</v>
      </c>
      <c r="AE163" s="4" t="str">
        <f>IF(LEN(TRIM(Table2[[#This Row],[Referral Date]]))=0,"",IFERROR(NETWORKDAYS(Table2[[#This Row],[Referral Date]],EOMONTH(DATE('Reporting Month'!$B$2,'Reporting Month'!$B$1,1),0),Holidays),-NETWORKDAYS(EOMONTH(DATE('Reporting Month'!$B$2,'Reporting Month'!$B$1,1),0),Table2[[#This Row],[Referral Date]],Holidays)))</f>
        <v/>
      </c>
      <c r="AF16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63" s="4" t="str">
        <f>IF(OR(Table2[[#This Row],[Referral Date]]="",Table2[[#This Row],[FTC Screening Date]]=""),"",IFERROR(DATEDIF(Table2[[#This Row],[Referral Date]],Table2[[#This Row],[FTC Screening Date]],"d"),IFERROR(IF(DATEDIF(Table2[[#This Row],[FTC Screening Date]],Table2[[#This Row],[Referral Date]],"d")&gt;0,0,""),"")))</f>
        <v/>
      </c>
      <c r="AH163" s="4" t="str">
        <f>IFERROR(VLOOKUP(Table2[[#This Row],[Agency Name]],'Dropdown Values'!A:B,2,FALSE),"")</f>
        <v/>
      </c>
      <c r="AI163" s="2" t="str">
        <f>IF(OR(Table2[[#This Row],[Current Investigation Start Date]]="",Table2[[#This Row],[Referral Date]]=""),"",IFERROR(NETWORKDAYS(I163,J163,Holidays),""))</f>
        <v/>
      </c>
      <c r="AJ163" s="2" t="str">
        <f>IF(OR(Table2[[#This Row],[Initial Engagement Attempt Date]]="",Table2[[#This Row],[FTC Screening Date]]=""),"",IFERROR(NETWORKDAYS(Table2[[#This Row],[Initial Engagement Attempt Date]],Table2[[#This Row],[FTC Screening Date]],Holidays),""))</f>
        <v/>
      </c>
      <c r="AK16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63" s="4">
        <f>COUNTIFS(Table2[Agency Name],Table2[[#This Row],[Agency Name]],Table2[Client ID],Table2[[#This Row],[Client ID]])</f>
        <v>0</v>
      </c>
    </row>
    <row r="164" spans="12:38">
      <c r="L164" s="13"/>
      <c r="M164" s="13"/>
      <c r="N164" s="13"/>
      <c r="P164" s="13"/>
      <c r="W164" s="13"/>
      <c r="X164" s="13"/>
      <c r="AA16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6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64" s="4" t="str" cm="1">
        <f t="array" aca="1" ref="AC16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64" s="4">
        <f ca="1">LEN(Table2[[#This Row],[Data Checks]])</f>
        <v>0</v>
      </c>
      <c r="AE164" s="4" t="str">
        <f>IF(LEN(TRIM(Table2[[#This Row],[Referral Date]]))=0,"",IFERROR(NETWORKDAYS(Table2[[#This Row],[Referral Date]],EOMONTH(DATE('Reporting Month'!$B$2,'Reporting Month'!$B$1,1),0),Holidays),-NETWORKDAYS(EOMONTH(DATE('Reporting Month'!$B$2,'Reporting Month'!$B$1,1),0),Table2[[#This Row],[Referral Date]],Holidays)))</f>
        <v/>
      </c>
      <c r="AF16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64" s="4" t="str">
        <f>IF(OR(Table2[[#This Row],[Referral Date]]="",Table2[[#This Row],[FTC Screening Date]]=""),"",IFERROR(DATEDIF(Table2[[#This Row],[Referral Date]],Table2[[#This Row],[FTC Screening Date]],"d"),IFERROR(IF(DATEDIF(Table2[[#This Row],[FTC Screening Date]],Table2[[#This Row],[Referral Date]],"d")&gt;0,0,""),"")))</f>
        <v/>
      </c>
      <c r="AH164" s="4" t="str">
        <f>IFERROR(VLOOKUP(Table2[[#This Row],[Agency Name]],'Dropdown Values'!A:B,2,FALSE),"")</f>
        <v/>
      </c>
      <c r="AI164" s="2" t="str">
        <f>IF(OR(Table2[[#This Row],[Current Investigation Start Date]]="",Table2[[#This Row],[Referral Date]]=""),"",IFERROR(NETWORKDAYS(I164,J164,Holidays),""))</f>
        <v/>
      </c>
      <c r="AJ164" s="2" t="str">
        <f>IF(OR(Table2[[#This Row],[Initial Engagement Attempt Date]]="",Table2[[#This Row],[FTC Screening Date]]=""),"",IFERROR(NETWORKDAYS(Table2[[#This Row],[Initial Engagement Attempt Date]],Table2[[#This Row],[FTC Screening Date]],Holidays),""))</f>
        <v/>
      </c>
      <c r="AK16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64" s="4">
        <f>COUNTIFS(Table2[Agency Name],Table2[[#This Row],[Agency Name]],Table2[Client ID],Table2[[#This Row],[Client ID]])</f>
        <v>0</v>
      </c>
    </row>
    <row r="165" spans="12:38">
      <c r="L165" s="13"/>
      <c r="M165" s="13"/>
      <c r="N165" s="13"/>
      <c r="P165" s="13"/>
      <c r="W165" s="13"/>
      <c r="X165" s="13"/>
      <c r="AA16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6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65" s="4" t="str" cm="1">
        <f t="array" aca="1" ref="AC16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65" s="4">
        <f ca="1">LEN(Table2[[#This Row],[Data Checks]])</f>
        <v>0</v>
      </c>
      <c r="AE165" s="4" t="str">
        <f>IF(LEN(TRIM(Table2[[#This Row],[Referral Date]]))=0,"",IFERROR(NETWORKDAYS(Table2[[#This Row],[Referral Date]],EOMONTH(DATE('Reporting Month'!$B$2,'Reporting Month'!$B$1,1),0),Holidays),-NETWORKDAYS(EOMONTH(DATE('Reporting Month'!$B$2,'Reporting Month'!$B$1,1),0),Table2[[#This Row],[Referral Date]],Holidays)))</f>
        <v/>
      </c>
      <c r="AF16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65" s="4" t="str">
        <f>IF(OR(Table2[[#This Row],[Referral Date]]="",Table2[[#This Row],[FTC Screening Date]]=""),"",IFERROR(DATEDIF(Table2[[#This Row],[Referral Date]],Table2[[#This Row],[FTC Screening Date]],"d"),IFERROR(IF(DATEDIF(Table2[[#This Row],[FTC Screening Date]],Table2[[#This Row],[Referral Date]],"d")&gt;0,0,""),"")))</f>
        <v/>
      </c>
      <c r="AH165" s="4" t="str">
        <f>IFERROR(VLOOKUP(Table2[[#This Row],[Agency Name]],'Dropdown Values'!A:B,2,FALSE),"")</f>
        <v/>
      </c>
      <c r="AI165" s="2" t="str">
        <f>IF(OR(Table2[[#This Row],[Current Investigation Start Date]]="",Table2[[#This Row],[Referral Date]]=""),"",IFERROR(NETWORKDAYS(I165,J165,Holidays),""))</f>
        <v/>
      </c>
      <c r="AJ165" s="2" t="str">
        <f>IF(OR(Table2[[#This Row],[Initial Engagement Attempt Date]]="",Table2[[#This Row],[FTC Screening Date]]=""),"",IFERROR(NETWORKDAYS(Table2[[#This Row],[Initial Engagement Attempt Date]],Table2[[#This Row],[FTC Screening Date]],Holidays),""))</f>
        <v/>
      </c>
      <c r="AK16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65" s="4">
        <f>COUNTIFS(Table2[Agency Name],Table2[[#This Row],[Agency Name]],Table2[Client ID],Table2[[#This Row],[Client ID]])</f>
        <v>0</v>
      </c>
    </row>
    <row r="166" spans="12:38">
      <c r="L166" s="13"/>
      <c r="M166" s="13"/>
      <c r="N166" s="13"/>
      <c r="P166" s="13"/>
      <c r="W166" s="13"/>
      <c r="X166" s="13"/>
      <c r="AA16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6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66" s="4" t="str" cm="1">
        <f t="array" aca="1" ref="AC16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66" s="4">
        <f ca="1">LEN(Table2[[#This Row],[Data Checks]])</f>
        <v>0</v>
      </c>
      <c r="AE166" s="4" t="str">
        <f>IF(LEN(TRIM(Table2[[#This Row],[Referral Date]]))=0,"",IFERROR(NETWORKDAYS(Table2[[#This Row],[Referral Date]],EOMONTH(DATE('Reporting Month'!$B$2,'Reporting Month'!$B$1,1),0),Holidays),-NETWORKDAYS(EOMONTH(DATE('Reporting Month'!$B$2,'Reporting Month'!$B$1,1),0),Table2[[#This Row],[Referral Date]],Holidays)))</f>
        <v/>
      </c>
      <c r="AF16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66" s="4" t="str">
        <f>IF(OR(Table2[[#This Row],[Referral Date]]="",Table2[[#This Row],[FTC Screening Date]]=""),"",IFERROR(DATEDIF(Table2[[#This Row],[Referral Date]],Table2[[#This Row],[FTC Screening Date]],"d"),IFERROR(IF(DATEDIF(Table2[[#This Row],[FTC Screening Date]],Table2[[#This Row],[Referral Date]],"d")&gt;0,0,""),"")))</f>
        <v/>
      </c>
      <c r="AH166" s="4" t="str">
        <f>IFERROR(VLOOKUP(Table2[[#This Row],[Agency Name]],'Dropdown Values'!A:B,2,FALSE),"")</f>
        <v/>
      </c>
      <c r="AI166" s="2" t="str">
        <f>IF(OR(Table2[[#This Row],[Current Investigation Start Date]]="",Table2[[#This Row],[Referral Date]]=""),"",IFERROR(NETWORKDAYS(I166,J166,Holidays),""))</f>
        <v/>
      </c>
      <c r="AJ166" s="2" t="str">
        <f>IF(OR(Table2[[#This Row],[Initial Engagement Attempt Date]]="",Table2[[#This Row],[FTC Screening Date]]=""),"",IFERROR(NETWORKDAYS(Table2[[#This Row],[Initial Engagement Attempt Date]],Table2[[#This Row],[FTC Screening Date]],Holidays),""))</f>
        <v/>
      </c>
      <c r="AK16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66" s="4">
        <f>COUNTIFS(Table2[Agency Name],Table2[[#This Row],[Agency Name]],Table2[Client ID],Table2[[#This Row],[Client ID]])</f>
        <v>0</v>
      </c>
    </row>
    <row r="167" spans="12:38">
      <c r="L167" s="13"/>
      <c r="M167" s="13"/>
      <c r="N167" s="13"/>
      <c r="P167" s="13"/>
      <c r="W167" s="13"/>
      <c r="X167" s="13"/>
      <c r="AA16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6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67" s="4" t="str" cm="1">
        <f t="array" aca="1" ref="AC16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67" s="4">
        <f ca="1">LEN(Table2[[#This Row],[Data Checks]])</f>
        <v>0</v>
      </c>
      <c r="AE167" s="4" t="str">
        <f>IF(LEN(TRIM(Table2[[#This Row],[Referral Date]]))=0,"",IFERROR(NETWORKDAYS(Table2[[#This Row],[Referral Date]],EOMONTH(DATE('Reporting Month'!$B$2,'Reporting Month'!$B$1,1),0),Holidays),-NETWORKDAYS(EOMONTH(DATE('Reporting Month'!$B$2,'Reporting Month'!$B$1,1),0),Table2[[#This Row],[Referral Date]],Holidays)))</f>
        <v/>
      </c>
      <c r="AF16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67" s="4" t="str">
        <f>IF(OR(Table2[[#This Row],[Referral Date]]="",Table2[[#This Row],[FTC Screening Date]]=""),"",IFERROR(DATEDIF(Table2[[#This Row],[Referral Date]],Table2[[#This Row],[FTC Screening Date]],"d"),IFERROR(IF(DATEDIF(Table2[[#This Row],[FTC Screening Date]],Table2[[#This Row],[Referral Date]],"d")&gt;0,0,""),"")))</f>
        <v/>
      </c>
      <c r="AH167" s="4" t="str">
        <f>IFERROR(VLOOKUP(Table2[[#This Row],[Agency Name]],'Dropdown Values'!A:B,2,FALSE),"")</f>
        <v/>
      </c>
      <c r="AI167" s="2" t="str">
        <f>IF(OR(Table2[[#This Row],[Current Investigation Start Date]]="",Table2[[#This Row],[Referral Date]]=""),"",IFERROR(NETWORKDAYS(I167,J167,Holidays),""))</f>
        <v/>
      </c>
      <c r="AJ167" s="2" t="str">
        <f>IF(OR(Table2[[#This Row],[Initial Engagement Attempt Date]]="",Table2[[#This Row],[FTC Screening Date]]=""),"",IFERROR(NETWORKDAYS(Table2[[#This Row],[Initial Engagement Attempt Date]],Table2[[#This Row],[FTC Screening Date]],Holidays),""))</f>
        <v/>
      </c>
      <c r="AK16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67" s="4">
        <f>COUNTIFS(Table2[Agency Name],Table2[[#This Row],[Agency Name]],Table2[Client ID],Table2[[#This Row],[Client ID]])</f>
        <v>0</v>
      </c>
    </row>
    <row r="168" spans="12:38">
      <c r="L168" s="13"/>
      <c r="M168" s="13"/>
      <c r="N168" s="13"/>
      <c r="P168" s="13"/>
      <c r="W168" s="13"/>
      <c r="X168" s="13"/>
      <c r="AA16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6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68" s="4" t="str" cm="1">
        <f t="array" aca="1" ref="AC16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68" s="4">
        <f ca="1">LEN(Table2[[#This Row],[Data Checks]])</f>
        <v>0</v>
      </c>
      <c r="AE168" s="4" t="str">
        <f>IF(LEN(TRIM(Table2[[#This Row],[Referral Date]]))=0,"",IFERROR(NETWORKDAYS(Table2[[#This Row],[Referral Date]],EOMONTH(DATE('Reporting Month'!$B$2,'Reporting Month'!$B$1,1),0),Holidays),-NETWORKDAYS(EOMONTH(DATE('Reporting Month'!$B$2,'Reporting Month'!$B$1,1),0),Table2[[#This Row],[Referral Date]],Holidays)))</f>
        <v/>
      </c>
      <c r="AF16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68" s="4" t="str">
        <f>IF(OR(Table2[[#This Row],[Referral Date]]="",Table2[[#This Row],[FTC Screening Date]]=""),"",IFERROR(DATEDIF(Table2[[#This Row],[Referral Date]],Table2[[#This Row],[FTC Screening Date]],"d"),IFERROR(IF(DATEDIF(Table2[[#This Row],[FTC Screening Date]],Table2[[#This Row],[Referral Date]],"d")&gt;0,0,""),"")))</f>
        <v/>
      </c>
      <c r="AH168" s="4" t="str">
        <f>IFERROR(VLOOKUP(Table2[[#This Row],[Agency Name]],'Dropdown Values'!A:B,2,FALSE),"")</f>
        <v/>
      </c>
      <c r="AI168" s="2" t="str">
        <f>IF(OR(Table2[[#This Row],[Current Investigation Start Date]]="",Table2[[#This Row],[Referral Date]]=""),"",IFERROR(NETWORKDAYS(I168,J168,Holidays),""))</f>
        <v/>
      </c>
      <c r="AJ168" s="2" t="str">
        <f>IF(OR(Table2[[#This Row],[Initial Engagement Attempt Date]]="",Table2[[#This Row],[FTC Screening Date]]=""),"",IFERROR(NETWORKDAYS(Table2[[#This Row],[Initial Engagement Attempt Date]],Table2[[#This Row],[FTC Screening Date]],Holidays),""))</f>
        <v/>
      </c>
      <c r="AK16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68" s="4">
        <f>COUNTIFS(Table2[Agency Name],Table2[[#This Row],[Agency Name]],Table2[Client ID],Table2[[#This Row],[Client ID]])</f>
        <v>0</v>
      </c>
    </row>
    <row r="169" spans="12:38">
      <c r="L169" s="13"/>
      <c r="M169" s="13"/>
      <c r="N169" s="13"/>
      <c r="P169" s="13"/>
      <c r="W169" s="13"/>
      <c r="X169" s="13"/>
      <c r="AA16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6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69" s="4" t="str" cm="1">
        <f t="array" aca="1" ref="AC16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69" s="4">
        <f ca="1">LEN(Table2[[#This Row],[Data Checks]])</f>
        <v>0</v>
      </c>
      <c r="AE169" s="4" t="str">
        <f>IF(LEN(TRIM(Table2[[#This Row],[Referral Date]]))=0,"",IFERROR(NETWORKDAYS(Table2[[#This Row],[Referral Date]],EOMONTH(DATE('Reporting Month'!$B$2,'Reporting Month'!$B$1,1),0),Holidays),-NETWORKDAYS(EOMONTH(DATE('Reporting Month'!$B$2,'Reporting Month'!$B$1,1),0),Table2[[#This Row],[Referral Date]],Holidays)))</f>
        <v/>
      </c>
      <c r="AF16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69" s="4" t="str">
        <f>IF(OR(Table2[[#This Row],[Referral Date]]="",Table2[[#This Row],[FTC Screening Date]]=""),"",IFERROR(DATEDIF(Table2[[#This Row],[Referral Date]],Table2[[#This Row],[FTC Screening Date]],"d"),IFERROR(IF(DATEDIF(Table2[[#This Row],[FTC Screening Date]],Table2[[#This Row],[Referral Date]],"d")&gt;0,0,""),"")))</f>
        <v/>
      </c>
      <c r="AH169" s="4" t="str">
        <f>IFERROR(VLOOKUP(Table2[[#This Row],[Agency Name]],'Dropdown Values'!A:B,2,FALSE),"")</f>
        <v/>
      </c>
      <c r="AI169" s="2" t="str">
        <f>IF(OR(Table2[[#This Row],[Current Investigation Start Date]]="",Table2[[#This Row],[Referral Date]]=""),"",IFERROR(NETWORKDAYS(I169,J169,Holidays),""))</f>
        <v/>
      </c>
      <c r="AJ169" s="2" t="str">
        <f>IF(OR(Table2[[#This Row],[Initial Engagement Attempt Date]]="",Table2[[#This Row],[FTC Screening Date]]=""),"",IFERROR(NETWORKDAYS(Table2[[#This Row],[Initial Engagement Attempt Date]],Table2[[#This Row],[FTC Screening Date]],Holidays),""))</f>
        <v/>
      </c>
      <c r="AK16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69" s="4">
        <f>COUNTIFS(Table2[Agency Name],Table2[[#This Row],[Agency Name]],Table2[Client ID],Table2[[#This Row],[Client ID]])</f>
        <v>0</v>
      </c>
    </row>
    <row r="170" spans="12:38">
      <c r="L170" s="13"/>
      <c r="M170" s="13"/>
      <c r="N170" s="13"/>
      <c r="P170" s="13"/>
      <c r="W170" s="13"/>
      <c r="X170" s="13"/>
      <c r="AA17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7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70" s="4" t="str" cm="1">
        <f t="array" aca="1" ref="AC17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70" s="4">
        <f ca="1">LEN(Table2[[#This Row],[Data Checks]])</f>
        <v>0</v>
      </c>
      <c r="AE170" s="4" t="str">
        <f>IF(LEN(TRIM(Table2[[#This Row],[Referral Date]]))=0,"",IFERROR(NETWORKDAYS(Table2[[#This Row],[Referral Date]],EOMONTH(DATE('Reporting Month'!$B$2,'Reporting Month'!$B$1,1),0),Holidays),-NETWORKDAYS(EOMONTH(DATE('Reporting Month'!$B$2,'Reporting Month'!$B$1,1),0),Table2[[#This Row],[Referral Date]],Holidays)))</f>
        <v/>
      </c>
      <c r="AF17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70" s="4" t="str">
        <f>IF(OR(Table2[[#This Row],[Referral Date]]="",Table2[[#This Row],[FTC Screening Date]]=""),"",IFERROR(DATEDIF(Table2[[#This Row],[Referral Date]],Table2[[#This Row],[FTC Screening Date]],"d"),IFERROR(IF(DATEDIF(Table2[[#This Row],[FTC Screening Date]],Table2[[#This Row],[Referral Date]],"d")&gt;0,0,""),"")))</f>
        <v/>
      </c>
      <c r="AH170" s="4" t="str">
        <f>IFERROR(VLOOKUP(Table2[[#This Row],[Agency Name]],'Dropdown Values'!A:B,2,FALSE),"")</f>
        <v/>
      </c>
      <c r="AI170" s="2" t="str">
        <f>IF(OR(Table2[[#This Row],[Current Investigation Start Date]]="",Table2[[#This Row],[Referral Date]]=""),"",IFERROR(NETWORKDAYS(I170,J170,Holidays),""))</f>
        <v/>
      </c>
      <c r="AJ170" s="2" t="str">
        <f>IF(OR(Table2[[#This Row],[Initial Engagement Attempt Date]]="",Table2[[#This Row],[FTC Screening Date]]=""),"",IFERROR(NETWORKDAYS(Table2[[#This Row],[Initial Engagement Attempt Date]],Table2[[#This Row],[FTC Screening Date]],Holidays),""))</f>
        <v/>
      </c>
      <c r="AK17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70" s="4">
        <f>COUNTIFS(Table2[Agency Name],Table2[[#This Row],[Agency Name]],Table2[Client ID],Table2[[#This Row],[Client ID]])</f>
        <v>0</v>
      </c>
    </row>
    <row r="171" spans="12:38">
      <c r="L171" s="13"/>
      <c r="M171" s="13"/>
      <c r="N171" s="13"/>
      <c r="P171" s="13"/>
      <c r="W171" s="13"/>
      <c r="X171" s="13"/>
      <c r="AA17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7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71" s="4" t="str" cm="1">
        <f t="array" aca="1" ref="AC17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71" s="4">
        <f ca="1">LEN(Table2[[#This Row],[Data Checks]])</f>
        <v>0</v>
      </c>
      <c r="AE171" s="4" t="str">
        <f>IF(LEN(TRIM(Table2[[#This Row],[Referral Date]]))=0,"",IFERROR(NETWORKDAYS(Table2[[#This Row],[Referral Date]],EOMONTH(DATE('Reporting Month'!$B$2,'Reporting Month'!$B$1,1),0),Holidays),-NETWORKDAYS(EOMONTH(DATE('Reporting Month'!$B$2,'Reporting Month'!$B$1,1),0),Table2[[#This Row],[Referral Date]],Holidays)))</f>
        <v/>
      </c>
      <c r="AF17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71" s="4" t="str">
        <f>IF(OR(Table2[[#This Row],[Referral Date]]="",Table2[[#This Row],[FTC Screening Date]]=""),"",IFERROR(DATEDIF(Table2[[#This Row],[Referral Date]],Table2[[#This Row],[FTC Screening Date]],"d"),IFERROR(IF(DATEDIF(Table2[[#This Row],[FTC Screening Date]],Table2[[#This Row],[Referral Date]],"d")&gt;0,0,""),"")))</f>
        <v/>
      </c>
      <c r="AH171" s="4" t="str">
        <f>IFERROR(VLOOKUP(Table2[[#This Row],[Agency Name]],'Dropdown Values'!A:B,2,FALSE),"")</f>
        <v/>
      </c>
      <c r="AI171" s="2" t="str">
        <f>IF(OR(Table2[[#This Row],[Current Investigation Start Date]]="",Table2[[#This Row],[Referral Date]]=""),"",IFERROR(NETWORKDAYS(I171,J171,Holidays),""))</f>
        <v/>
      </c>
      <c r="AJ171" s="2" t="str">
        <f>IF(OR(Table2[[#This Row],[Initial Engagement Attempt Date]]="",Table2[[#This Row],[FTC Screening Date]]=""),"",IFERROR(NETWORKDAYS(Table2[[#This Row],[Initial Engagement Attempt Date]],Table2[[#This Row],[FTC Screening Date]],Holidays),""))</f>
        <v/>
      </c>
      <c r="AK17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71" s="4">
        <f>COUNTIFS(Table2[Agency Name],Table2[[#This Row],[Agency Name]],Table2[Client ID],Table2[[#This Row],[Client ID]])</f>
        <v>0</v>
      </c>
    </row>
    <row r="172" spans="12:38">
      <c r="L172" s="13"/>
      <c r="M172" s="13"/>
      <c r="N172" s="13"/>
      <c r="P172" s="13"/>
      <c r="W172" s="13"/>
      <c r="X172" s="13"/>
      <c r="AA17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7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72" s="4" t="str" cm="1">
        <f t="array" aca="1" ref="AC17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72" s="4">
        <f ca="1">LEN(Table2[[#This Row],[Data Checks]])</f>
        <v>0</v>
      </c>
      <c r="AE172" s="4" t="str">
        <f>IF(LEN(TRIM(Table2[[#This Row],[Referral Date]]))=0,"",IFERROR(NETWORKDAYS(Table2[[#This Row],[Referral Date]],EOMONTH(DATE('Reporting Month'!$B$2,'Reporting Month'!$B$1,1),0),Holidays),-NETWORKDAYS(EOMONTH(DATE('Reporting Month'!$B$2,'Reporting Month'!$B$1,1),0),Table2[[#This Row],[Referral Date]],Holidays)))</f>
        <v/>
      </c>
      <c r="AF17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72" s="4" t="str">
        <f>IF(OR(Table2[[#This Row],[Referral Date]]="",Table2[[#This Row],[FTC Screening Date]]=""),"",IFERROR(DATEDIF(Table2[[#This Row],[Referral Date]],Table2[[#This Row],[FTC Screening Date]],"d"),IFERROR(IF(DATEDIF(Table2[[#This Row],[FTC Screening Date]],Table2[[#This Row],[Referral Date]],"d")&gt;0,0,""),"")))</f>
        <v/>
      </c>
      <c r="AH172" s="4" t="str">
        <f>IFERROR(VLOOKUP(Table2[[#This Row],[Agency Name]],'Dropdown Values'!A:B,2,FALSE),"")</f>
        <v/>
      </c>
      <c r="AI172" s="2" t="str">
        <f>IF(OR(Table2[[#This Row],[Current Investigation Start Date]]="",Table2[[#This Row],[Referral Date]]=""),"",IFERROR(NETWORKDAYS(I172,J172,Holidays),""))</f>
        <v/>
      </c>
      <c r="AJ172" s="2" t="str">
        <f>IF(OR(Table2[[#This Row],[Initial Engagement Attempt Date]]="",Table2[[#This Row],[FTC Screening Date]]=""),"",IFERROR(NETWORKDAYS(Table2[[#This Row],[Initial Engagement Attempt Date]],Table2[[#This Row],[FTC Screening Date]],Holidays),""))</f>
        <v/>
      </c>
      <c r="AK17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72" s="4">
        <f>COUNTIFS(Table2[Agency Name],Table2[[#This Row],[Agency Name]],Table2[Client ID],Table2[[#This Row],[Client ID]])</f>
        <v>0</v>
      </c>
    </row>
    <row r="173" spans="12:38">
      <c r="L173" s="13"/>
      <c r="M173" s="13"/>
      <c r="N173" s="13"/>
      <c r="P173" s="13"/>
      <c r="W173" s="13"/>
      <c r="X173" s="13"/>
      <c r="AA17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7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73" s="4" t="str" cm="1">
        <f t="array" aca="1" ref="AC17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73" s="4">
        <f ca="1">LEN(Table2[[#This Row],[Data Checks]])</f>
        <v>0</v>
      </c>
      <c r="AE173" s="4" t="str">
        <f>IF(LEN(TRIM(Table2[[#This Row],[Referral Date]]))=0,"",IFERROR(NETWORKDAYS(Table2[[#This Row],[Referral Date]],EOMONTH(DATE('Reporting Month'!$B$2,'Reporting Month'!$B$1,1),0),Holidays),-NETWORKDAYS(EOMONTH(DATE('Reporting Month'!$B$2,'Reporting Month'!$B$1,1),0),Table2[[#This Row],[Referral Date]],Holidays)))</f>
        <v/>
      </c>
      <c r="AF17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73" s="4" t="str">
        <f>IF(OR(Table2[[#This Row],[Referral Date]]="",Table2[[#This Row],[FTC Screening Date]]=""),"",IFERROR(DATEDIF(Table2[[#This Row],[Referral Date]],Table2[[#This Row],[FTC Screening Date]],"d"),IFERROR(IF(DATEDIF(Table2[[#This Row],[FTC Screening Date]],Table2[[#This Row],[Referral Date]],"d")&gt;0,0,""),"")))</f>
        <v/>
      </c>
      <c r="AH173" s="4" t="str">
        <f>IFERROR(VLOOKUP(Table2[[#This Row],[Agency Name]],'Dropdown Values'!A:B,2,FALSE),"")</f>
        <v/>
      </c>
      <c r="AI173" s="2" t="str">
        <f>IF(OR(Table2[[#This Row],[Current Investigation Start Date]]="",Table2[[#This Row],[Referral Date]]=""),"",IFERROR(NETWORKDAYS(I173,J173,Holidays),""))</f>
        <v/>
      </c>
      <c r="AJ173" s="2" t="str">
        <f>IF(OR(Table2[[#This Row],[Initial Engagement Attempt Date]]="",Table2[[#This Row],[FTC Screening Date]]=""),"",IFERROR(NETWORKDAYS(Table2[[#This Row],[Initial Engagement Attempt Date]],Table2[[#This Row],[FTC Screening Date]],Holidays),""))</f>
        <v/>
      </c>
      <c r="AK17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73" s="4">
        <f>COUNTIFS(Table2[Agency Name],Table2[[#This Row],[Agency Name]],Table2[Client ID],Table2[[#This Row],[Client ID]])</f>
        <v>0</v>
      </c>
    </row>
    <row r="174" spans="12:38">
      <c r="L174" s="13"/>
      <c r="M174" s="13"/>
      <c r="N174" s="13"/>
      <c r="P174" s="13"/>
      <c r="W174" s="13"/>
      <c r="X174" s="13"/>
      <c r="AA17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7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74" s="4" t="str" cm="1">
        <f t="array" aca="1" ref="AC17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74" s="4">
        <f ca="1">LEN(Table2[[#This Row],[Data Checks]])</f>
        <v>0</v>
      </c>
      <c r="AE174" s="4" t="str">
        <f>IF(LEN(TRIM(Table2[[#This Row],[Referral Date]]))=0,"",IFERROR(NETWORKDAYS(Table2[[#This Row],[Referral Date]],EOMONTH(DATE('Reporting Month'!$B$2,'Reporting Month'!$B$1,1),0),Holidays),-NETWORKDAYS(EOMONTH(DATE('Reporting Month'!$B$2,'Reporting Month'!$B$1,1),0),Table2[[#This Row],[Referral Date]],Holidays)))</f>
        <v/>
      </c>
      <c r="AF17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74" s="4" t="str">
        <f>IF(OR(Table2[[#This Row],[Referral Date]]="",Table2[[#This Row],[FTC Screening Date]]=""),"",IFERROR(DATEDIF(Table2[[#This Row],[Referral Date]],Table2[[#This Row],[FTC Screening Date]],"d"),IFERROR(IF(DATEDIF(Table2[[#This Row],[FTC Screening Date]],Table2[[#This Row],[Referral Date]],"d")&gt;0,0,""),"")))</f>
        <v/>
      </c>
      <c r="AH174" s="4" t="str">
        <f>IFERROR(VLOOKUP(Table2[[#This Row],[Agency Name]],'Dropdown Values'!A:B,2,FALSE),"")</f>
        <v/>
      </c>
      <c r="AI174" s="2" t="str">
        <f>IF(OR(Table2[[#This Row],[Current Investigation Start Date]]="",Table2[[#This Row],[Referral Date]]=""),"",IFERROR(NETWORKDAYS(I174,J174,Holidays),""))</f>
        <v/>
      </c>
      <c r="AJ174" s="2" t="str">
        <f>IF(OR(Table2[[#This Row],[Initial Engagement Attempt Date]]="",Table2[[#This Row],[FTC Screening Date]]=""),"",IFERROR(NETWORKDAYS(Table2[[#This Row],[Initial Engagement Attempt Date]],Table2[[#This Row],[FTC Screening Date]],Holidays),""))</f>
        <v/>
      </c>
      <c r="AK17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74" s="4">
        <f>COUNTIFS(Table2[Agency Name],Table2[[#This Row],[Agency Name]],Table2[Client ID],Table2[[#This Row],[Client ID]])</f>
        <v>0</v>
      </c>
    </row>
    <row r="175" spans="12:38">
      <c r="L175" s="13"/>
      <c r="M175" s="13"/>
      <c r="N175" s="13"/>
      <c r="P175" s="13"/>
      <c r="W175" s="13"/>
      <c r="X175" s="13"/>
      <c r="AA17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7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75" s="4" t="str" cm="1">
        <f t="array" aca="1" ref="AC17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75" s="4">
        <f ca="1">LEN(Table2[[#This Row],[Data Checks]])</f>
        <v>0</v>
      </c>
      <c r="AE175" s="4" t="str">
        <f>IF(LEN(TRIM(Table2[[#This Row],[Referral Date]]))=0,"",IFERROR(NETWORKDAYS(Table2[[#This Row],[Referral Date]],EOMONTH(DATE('Reporting Month'!$B$2,'Reporting Month'!$B$1,1),0),Holidays),-NETWORKDAYS(EOMONTH(DATE('Reporting Month'!$B$2,'Reporting Month'!$B$1,1),0),Table2[[#This Row],[Referral Date]],Holidays)))</f>
        <v/>
      </c>
      <c r="AF17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75" s="4" t="str">
        <f>IF(OR(Table2[[#This Row],[Referral Date]]="",Table2[[#This Row],[FTC Screening Date]]=""),"",IFERROR(DATEDIF(Table2[[#This Row],[Referral Date]],Table2[[#This Row],[FTC Screening Date]],"d"),IFERROR(IF(DATEDIF(Table2[[#This Row],[FTC Screening Date]],Table2[[#This Row],[Referral Date]],"d")&gt;0,0,""),"")))</f>
        <v/>
      </c>
      <c r="AH175" s="4" t="str">
        <f>IFERROR(VLOOKUP(Table2[[#This Row],[Agency Name]],'Dropdown Values'!A:B,2,FALSE),"")</f>
        <v/>
      </c>
      <c r="AI175" s="2" t="str">
        <f>IF(OR(Table2[[#This Row],[Current Investigation Start Date]]="",Table2[[#This Row],[Referral Date]]=""),"",IFERROR(NETWORKDAYS(I175,J175,Holidays),""))</f>
        <v/>
      </c>
      <c r="AJ175" s="2" t="str">
        <f>IF(OR(Table2[[#This Row],[Initial Engagement Attempt Date]]="",Table2[[#This Row],[FTC Screening Date]]=""),"",IFERROR(NETWORKDAYS(Table2[[#This Row],[Initial Engagement Attempt Date]],Table2[[#This Row],[FTC Screening Date]],Holidays),""))</f>
        <v/>
      </c>
      <c r="AK17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75" s="4">
        <f>COUNTIFS(Table2[Agency Name],Table2[[#This Row],[Agency Name]],Table2[Client ID],Table2[[#This Row],[Client ID]])</f>
        <v>0</v>
      </c>
    </row>
    <row r="176" spans="12:38">
      <c r="L176" s="13"/>
      <c r="M176" s="13"/>
      <c r="N176" s="13"/>
      <c r="P176" s="13"/>
      <c r="W176" s="13"/>
      <c r="X176" s="13"/>
      <c r="AA17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7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76" s="4" t="str" cm="1">
        <f t="array" aca="1" ref="AC17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76" s="4">
        <f ca="1">LEN(Table2[[#This Row],[Data Checks]])</f>
        <v>0</v>
      </c>
      <c r="AE176" s="4" t="str">
        <f>IF(LEN(TRIM(Table2[[#This Row],[Referral Date]]))=0,"",IFERROR(NETWORKDAYS(Table2[[#This Row],[Referral Date]],EOMONTH(DATE('Reporting Month'!$B$2,'Reporting Month'!$B$1,1),0),Holidays),-NETWORKDAYS(EOMONTH(DATE('Reporting Month'!$B$2,'Reporting Month'!$B$1,1),0),Table2[[#This Row],[Referral Date]],Holidays)))</f>
        <v/>
      </c>
      <c r="AF17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76" s="4" t="str">
        <f>IF(OR(Table2[[#This Row],[Referral Date]]="",Table2[[#This Row],[FTC Screening Date]]=""),"",IFERROR(DATEDIF(Table2[[#This Row],[Referral Date]],Table2[[#This Row],[FTC Screening Date]],"d"),IFERROR(IF(DATEDIF(Table2[[#This Row],[FTC Screening Date]],Table2[[#This Row],[Referral Date]],"d")&gt;0,0,""),"")))</f>
        <v/>
      </c>
      <c r="AH176" s="4" t="str">
        <f>IFERROR(VLOOKUP(Table2[[#This Row],[Agency Name]],'Dropdown Values'!A:B,2,FALSE),"")</f>
        <v/>
      </c>
      <c r="AI176" s="2" t="str">
        <f>IF(OR(Table2[[#This Row],[Current Investigation Start Date]]="",Table2[[#This Row],[Referral Date]]=""),"",IFERROR(NETWORKDAYS(I176,J176,Holidays),""))</f>
        <v/>
      </c>
      <c r="AJ176" s="2" t="str">
        <f>IF(OR(Table2[[#This Row],[Initial Engagement Attempt Date]]="",Table2[[#This Row],[FTC Screening Date]]=""),"",IFERROR(NETWORKDAYS(Table2[[#This Row],[Initial Engagement Attempt Date]],Table2[[#This Row],[FTC Screening Date]],Holidays),""))</f>
        <v/>
      </c>
      <c r="AK17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76" s="4">
        <f>COUNTIFS(Table2[Agency Name],Table2[[#This Row],[Agency Name]],Table2[Client ID],Table2[[#This Row],[Client ID]])</f>
        <v>0</v>
      </c>
    </row>
    <row r="177" spans="12:38">
      <c r="L177" s="13"/>
      <c r="M177" s="13"/>
      <c r="N177" s="13"/>
      <c r="P177" s="13"/>
      <c r="W177" s="13"/>
      <c r="X177" s="13"/>
      <c r="AA17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7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77" s="4" t="str" cm="1">
        <f t="array" aca="1" ref="AC17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77" s="4">
        <f ca="1">LEN(Table2[[#This Row],[Data Checks]])</f>
        <v>0</v>
      </c>
      <c r="AE177" s="4" t="str">
        <f>IF(LEN(TRIM(Table2[[#This Row],[Referral Date]]))=0,"",IFERROR(NETWORKDAYS(Table2[[#This Row],[Referral Date]],EOMONTH(DATE('Reporting Month'!$B$2,'Reporting Month'!$B$1,1),0),Holidays),-NETWORKDAYS(EOMONTH(DATE('Reporting Month'!$B$2,'Reporting Month'!$B$1,1),0),Table2[[#This Row],[Referral Date]],Holidays)))</f>
        <v/>
      </c>
      <c r="AF17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77" s="4" t="str">
        <f>IF(OR(Table2[[#This Row],[Referral Date]]="",Table2[[#This Row],[FTC Screening Date]]=""),"",IFERROR(DATEDIF(Table2[[#This Row],[Referral Date]],Table2[[#This Row],[FTC Screening Date]],"d"),IFERROR(IF(DATEDIF(Table2[[#This Row],[FTC Screening Date]],Table2[[#This Row],[Referral Date]],"d")&gt;0,0,""),"")))</f>
        <v/>
      </c>
      <c r="AH177" s="4" t="str">
        <f>IFERROR(VLOOKUP(Table2[[#This Row],[Agency Name]],'Dropdown Values'!A:B,2,FALSE),"")</f>
        <v/>
      </c>
      <c r="AI177" s="2" t="str">
        <f>IF(OR(Table2[[#This Row],[Current Investigation Start Date]]="",Table2[[#This Row],[Referral Date]]=""),"",IFERROR(NETWORKDAYS(I177,J177,Holidays),""))</f>
        <v/>
      </c>
      <c r="AJ177" s="2" t="str">
        <f>IF(OR(Table2[[#This Row],[Initial Engagement Attempt Date]]="",Table2[[#This Row],[FTC Screening Date]]=""),"",IFERROR(NETWORKDAYS(Table2[[#This Row],[Initial Engagement Attempt Date]],Table2[[#This Row],[FTC Screening Date]],Holidays),""))</f>
        <v/>
      </c>
      <c r="AK17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77" s="4">
        <f>COUNTIFS(Table2[Agency Name],Table2[[#This Row],[Agency Name]],Table2[Client ID],Table2[[#This Row],[Client ID]])</f>
        <v>0</v>
      </c>
    </row>
    <row r="178" spans="12:38">
      <c r="L178" s="13"/>
      <c r="M178" s="13"/>
      <c r="N178" s="13"/>
      <c r="P178" s="13"/>
      <c r="W178" s="13"/>
      <c r="X178" s="13"/>
      <c r="AA17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7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78" s="4" t="str" cm="1">
        <f t="array" aca="1" ref="AC17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78" s="4">
        <f ca="1">LEN(Table2[[#This Row],[Data Checks]])</f>
        <v>0</v>
      </c>
      <c r="AE178" s="4" t="str">
        <f>IF(LEN(TRIM(Table2[[#This Row],[Referral Date]]))=0,"",IFERROR(NETWORKDAYS(Table2[[#This Row],[Referral Date]],EOMONTH(DATE('Reporting Month'!$B$2,'Reporting Month'!$B$1,1),0),Holidays),-NETWORKDAYS(EOMONTH(DATE('Reporting Month'!$B$2,'Reporting Month'!$B$1,1),0),Table2[[#This Row],[Referral Date]],Holidays)))</f>
        <v/>
      </c>
      <c r="AF17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78" s="4" t="str">
        <f>IF(OR(Table2[[#This Row],[Referral Date]]="",Table2[[#This Row],[FTC Screening Date]]=""),"",IFERROR(DATEDIF(Table2[[#This Row],[Referral Date]],Table2[[#This Row],[FTC Screening Date]],"d"),IFERROR(IF(DATEDIF(Table2[[#This Row],[FTC Screening Date]],Table2[[#This Row],[Referral Date]],"d")&gt;0,0,""),"")))</f>
        <v/>
      </c>
      <c r="AH178" s="4" t="str">
        <f>IFERROR(VLOOKUP(Table2[[#This Row],[Agency Name]],'Dropdown Values'!A:B,2,FALSE),"")</f>
        <v/>
      </c>
      <c r="AI178" s="2" t="str">
        <f>IF(OR(Table2[[#This Row],[Current Investigation Start Date]]="",Table2[[#This Row],[Referral Date]]=""),"",IFERROR(NETWORKDAYS(I178,J178,Holidays),""))</f>
        <v/>
      </c>
      <c r="AJ178" s="2" t="str">
        <f>IF(OR(Table2[[#This Row],[Initial Engagement Attempt Date]]="",Table2[[#This Row],[FTC Screening Date]]=""),"",IFERROR(NETWORKDAYS(Table2[[#This Row],[Initial Engagement Attempt Date]],Table2[[#This Row],[FTC Screening Date]],Holidays),""))</f>
        <v/>
      </c>
      <c r="AK17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78" s="4">
        <f>COUNTIFS(Table2[Agency Name],Table2[[#This Row],[Agency Name]],Table2[Client ID],Table2[[#This Row],[Client ID]])</f>
        <v>0</v>
      </c>
    </row>
    <row r="179" spans="12:38">
      <c r="L179" s="13"/>
      <c r="M179" s="13"/>
      <c r="N179" s="13"/>
      <c r="P179" s="13"/>
      <c r="W179" s="13"/>
      <c r="X179" s="13"/>
      <c r="AA17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7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79" s="4" t="str" cm="1">
        <f t="array" aca="1" ref="AC17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79" s="4">
        <f ca="1">LEN(Table2[[#This Row],[Data Checks]])</f>
        <v>0</v>
      </c>
      <c r="AE179" s="4" t="str">
        <f>IF(LEN(TRIM(Table2[[#This Row],[Referral Date]]))=0,"",IFERROR(NETWORKDAYS(Table2[[#This Row],[Referral Date]],EOMONTH(DATE('Reporting Month'!$B$2,'Reporting Month'!$B$1,1),0),Holidays),-NETWORKDAYS(EOMONTH(DATE('Reporting Month'!$B$2,'Reporting Month'!$B$1,1),0),Table2[[#This Row],[Referral Date]],Holidays)))</f>
        <v/>
      </c>
      <c r="AF17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79" s="4" t="str">
        <f>IF(OR(Table2[[#This Row],[Referral Date]]="",Table2[[#This Row],[FTC Screening Date]]=""),"",IFERROR(DATEDIF(Table2[[#This Row],[Referral Date]],Table2[[#This Row],[FTC Screening Date]],"d"),IFERROR(IF(DATEDIF(Table2[[#This Row],[FTC Screening Date]],Table2[[#This Row],[Referral Date]],"d")&gt;0,0,""),"")))</f>
        <v/>
      </c>
      <c r="AH179" s="4" t="str">
        <f>IFERROR(VLOOKUP(Table2[[#This Row],[Agency Name]],'Dropdown Values'!A:B,2,FALSE),"")</f>
        <v/>
      </c>
      <c r="AI179" s="2" t="str">
        <f>IF(OR(Table2[[#This Row],[Current Investigation Start Date]]="",Table2[[#This Row],[Referral Date]]=""),"",IFERROR(NETWORKDAYS(I179,J179,Holidays),""))</f>
        <v/>
      </c>
      <c r="AJ179" s="2" t="str">
        <f>IF(OR(Table2[[#This Row],[Initial Engagement Attempt Date]]="",Table2[[#This Row],[FTC Screening Date]]=""),"",IFERROR(NETWORKDAYS(Table2[[#This Row],[Initial Engagement Attempt Date]],Table2[[#This Row],[FTC Screening Date]],Holidays),""))</f>
        <v/>
      </c>
      <c r="AK17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79" s="4">
        <f>COUNTIFS(Table2[Agency Name],Table2[[#This Row],[Agency Name]],Table2[Client ID],Table2[[#This Row],[Client ID]])</f>
        <v>0</v>
      </c>
    </row>
    <row r="180" spans="12:38">
      <c r="L180" s="13"/>
      <c r="M180" s="13"/>
      <c r="N180" s="13"/>
      <c r="P180" s="13"/>
      <c r="W180" s="13"/>
      <c r="X180" s="13"/>
      <c r="AA18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8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80" s="4" t="str" cm="1">
        <f t="array" aca="1" ref="AC18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80" s="4">
        <f ca="1">LEN(Table2[[#This Row],[Data Checks]])</f>
        <v>0</v>
      </c>
      <c r="AE180" s="4" t="str">
        <f>IF(LEN(TRIM(Table2[[#This Row],[Referral Date]]))=0,"",IFERROR(NETWORKDAYS(Table2[[#This Row],[Referral Date]],EOMONTH(DATE('Reporting Month'!$B$2,'Reporting Month'!$B$1,1),0),Holidays),-NETWORKDAYS(EOMONTH(DATE('Reporting Month'!$B$2,'Reporting Month'!$B$1,1),0),Table2[[#This Row],[Referral Date]],Holidays)))</f>
        <v/>
      </c>
      <c r="AF18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80" s="4" t="str">
        <f>IF(OR(Table2[[#This Row],[Referral Date]]="",Table2[[#This Row],[FTC Screening Date]]=""),"",IFERROR(DATEDIF(Table2[[#This Row],[Referral Date]],Table2[[#This Row],[FTC Screening Date]],"d"),IFERROR(IF(DATEDIF(Table2[[#This Row],[FTC Screening Date]],Table2[[#This Row],[Referral Date]],"d")&gt;0,0,""),"")))</f>
        <v/>
      </c>
      <c r="AH180" s="4" t="str">
        <f>IFERROR(VLOOKUP(Table2[[#This Row],[Agency Name]],'Dropdown Values'!A:B,2,FALSE),"")</f>
        <v/>
      </c>
      <c r="AI180" s="2" t="str">
        <f>IF(OR(Table2[[#This Row],[Current Investigation Start Date]]="",Table2[[#This Row],[Referral Date]]=""),"",IFERROR(NETWORKDAYS(I180,J180,Holidays),""))</f>
        <v/>
      </c>
      <c r="AJ180" s="2" t="str">
        <f>IF(OR(Table2[[#This Row],[Initial Engagement Attempt Date]]="",Table2[[#This Row],[FTC Screening Date]]=""),"",IFERROR(NETWORKDAYS(Table2[[#This Row],[Initial Engagement Attempt Date]],Table2[[#This Row],[FTC Screening Date]],Holidays),""))</f>
        <v/>
      </c>
      <c r="AK18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80" s="4">
        <f>COUNTIFS(Table2[Agency Name],Table2[[#This Row],[Agency Name]],Table2[Client ID],Table2[[#This Row],[Client ID]])</f>
        <v>0</v>
      </c>
    </row>
    <row r="181" spans="12:38">
      <c r="L181" s="13"/>
      <c r="M181" s="13"/>
      <c r="N181" s="13"/>
      <c r="P181" s="13"/>
      <c r="W181" s="13"/>
      <c r="X181" s="13"/>
      <c r="AA18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8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81" s="4" t="str" cm="1">
        <f t="array" aca="1" ref="AC18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81" s="4">
        <f ca="1">LEN(Table2[[#This Row],[Data Checks]])</f>
        <v>0</v>
      </c>
      <c r="AE181" s="4" t="str">
        <f>IF(LEN(TRIM(Table2[[#This Row],[Referral Date]]))=0,"",IFERROR(NETWORKDAYS(Table2[[#This Row],[Referral Date]],EOMONTH(DATE('Reporting Month'!$B$2,'Reporting Month'!$B$1,1),0),Holidays),-NETWORKDAYS(EOMONTH(DATE('Reporting Month'!$B$2,'Reporting Month'!$B$1,1),0),Table2[[#This Row],[Referral Date]],Holidays)))</f>
        <v/>
      </c>
      <c r="AF18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81" s="4" t="str">
        <f>IF(OR(Table2[[#This Row],[Referral Date]]="",Table2[[#This Row],[FTC Screening Date]]=""),"",IFERROR(DATEDIF(Table2[[#This Row],[Referral Date]],Table2[[#This Row],[FTC Screening Date]],"d"),IFERROR(IF(DATEDIF(Table2[[#This Row],[FTC Screening Date]],Table2[[#This Row],[Referral Date]],"d")&gt;0,0,""),"")))</f>
        <v/>
      </c>
      <c r="AH181" s="4" t="str">
        <f>IFERROR(VLOOKUP(Table2[[#This Row],[Agency Name]],'Dropdown Values'!A:B,2,FALSE),"")</f>
        <v/>
      </c>
      <c r="AI181" s="2" t="str">
        <f>IF(OR(Table2[[#This Row],[Current Investigation Start Date]]="",Table2[[#This Row],[Referral Date]]=""),"",IFERROR(NETWORKDAYS(I181,J181,Holidays),""))</f>
        <v/>
      </c>
      <c r="AJ181" s="2" t="str">
        <f>IF(OR(Table2[[#This Row],[Initial Engagement Attempt Date]]="",Table2[[#This Row],[FTC Screening Date]]=""),"",IFERROR(NETWORKDAYS(Table2[[#This Row],[Initial Engagement Attempt Date]],Table2[[#This Row],[FTC Screening Date]],Holidays),""))</f>
        <v/>
      </c>
      <c r="AK18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81" s="4">
        <f>COUNTIFS(Table2[Agency Name],Table2[[#This Row],[Agency Name]],Table2[Client ID],Table2[[#This Row],[Client ID]])</f>
        <v>0</v>
      </c>
    </row>
    <row r="182" spans="12:38">
      <c r="L182" s="13"/>
      <c r="M182" s="13"/>
      <c r="N182" s="13"/>
      <c r="P182" s="13"/>
      <c r="W182" s="13"/>
      <c r="X182" s="13"/>
      <c r="AA18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8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82" s="4" t="str" cm="1">
        <f t="array" aca="1" ref="AC18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82" s="4">
        <f ca="1">LEN(Table2[[#This Row],[Data Checks]])</f>
        <v>0</v>
      </c>
      <c r="AE182" s="4" t="str">
        <f>IF(LEN(TRIM(Table2[[#This Row],[Referral Date]]))=0,"",IFERROR(NETWORKDAYS(Table2[[#This Row],[Referral Date]],EOMONTH(DATE('Reporting Month'!$B$2,'Reporting Month'!$B$1,1),0),Holidays),-NETWORKDAYS(EOMONTH(DATE('Reporting Month'!$B$2,'Reporting Month'!$B$1,1),0),Table2[[#This Row],[Referral Date]],Holidays)))</f>
        <v/>
      </c>
      <c r="AF18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82" s="4" t="str">
        <f>IF(OR(Table2[[#This Row],[Referral Date]]="",Table2[[#This Row],[FTC Screening Date]]=""),"",IFERROR(DATEDIF(Table2[[#This Row],[Referral Date]],Table2[[#This Row],[FTC Screening Date]],"d"),IFERROR(IF(DATEDIF(Table2[[#This Row],[FTC Screening Date]],Table2[[#This Row],[Referral Date]],"d")&gt;0,0,""),"")))</f>
        <v/>
      </c>
      <c r="AH182" s="4" t="str">
        <f>IFERROR(VLOOKUP(Table2[[#This Row],[Agency Name]],'Dropdown Values'!A:B,2,FALSE),"")</f>
        <v/>
      </c>
      <c r="AI182" s="2" t="str">
        <f>IF(OR(Table2[[#This Row],[Current Investigation Start Date]]="",Table2[[#This Row],[Referral Date]]=""),"",IFERROR(NETWORKDAYS(I182,J182,Holidays),""))</f>
        <v/>
      </c>
      <c r="AJ182" s="2" t="str">
        <f>IF(OR(Table2[[#This Row],[Initial Engagement Attempt Date]]="",Table2[[#This Row],[FTC Screening Date]]=""),"",IFERROR(NETWORKDAYS(Table2[[#This Row],[Initial Engagement Attempt Date]],Table2[[#This Row],[FTC Screening Date]],Holidays),""))</f>
        <v/>
      </c>
      <c r="AK18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82" s="4">
        <f>COUNTIFS(Table2[Agency Name],Table2[[#This Row],[Agency Name]],Table2[Client ID],Table2[[#This Row],[Client ID]])</f>
        <v>0</v>
      </c>
    </row>
    <row r="183" spans="12:38">
      <c r="L183" s="13"/>
      <c r="M183" s="13"/>
      <c r="N183" s="13"/>
      <c r="P183" s="13"/>
      <c r="W183" s="13"/>
      <c r="X183" s="13"/>
      <c r="AA18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8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83" s="4" t="str" cm="1">
        <f t="array" aca="1" ref="AC18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83" s="4">
        <f ca="1">LEN(Table2[[#This Row],[Data Checks]])</f>
        <v>0</v>
      </c>
      <c r="AE183" s="4" t="str">
        <f>IF(LEN(TRIM(Table2[[#This Row],[Referral Date]]))=0,"",IFERROR(NETWORKDAYS(Table2[[#This Row],[Referral Date]],EOMONTH(DATE('Reporting Month'!$B$2,'Reporting Month'!$B$1,1),0),Holidays),-NETWORKDAYS(EOMONTH(DATE('Reporting Month'!$B$2,'Reporting Month'!$B$1,1),0),Table2[[#This Row],[Referral Date]],Holidays)))</f>
        <v/>
      </c>
      <c r="AF18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83" s="4" t="str">
        <f>IF(OR(Table2[[#This Row],[Referral Date]]="",Table2[[#This Row],[FTC Screening Date]]=""),"",IFERROR(DATEDIF(Table2[[#This Row],[Referral Date]],Table2[[#This Row],[FTC Screening Date]],"d"),IFERROR(IF(DATEDIF(Table2[[#This Row],[FTC Screening Date]],Table2[[#This Row],[Referral Date]],"d")&gt;0,0,""),"")))</f>
        <v/>
      </c>
      <c r="AH183" s="4" t="str">
        <f>IFERROR(VLOOKUP(Table2[[#This Row],[Agency Name]],'Dropdown Values'!A:B,2,FALSE),"")</f>
        <v/>
      </c>
      <c r="AI183" s="2" t="str">
        <f>IF(OR(Table2[[#This Row],[Current Investigation Start Date]]="",Table2[[#This Row],[Referral Date]]=""),"",IFERROR(NETWORKDAYS(I183,J183,Holidays),""))</f>
        <v/>
      </c>
      <c r="AJ183" s="2" t="str">
        <f>IF(OR(Table2[[#This Row],[Initial Engagement Attempt Date]]="",Table2[[#This Row],[FTC Screening Date]]=""),"",IFERROR(NETWORKDAYS(Table2[[#This Row],[Initial Engagement Attempt Date]],Table2[[#This Row],[FTC Screening Date]],Holidays),""))</f>
        <v/>
      </c>
      <c r="AK18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83" s="4">
        <f>COUNTIFS(Table2[Agency Name],Table2[[#This Row],[Agency Name]],Table2[Client ID],Table2[[#This Row],[Client ID]])</f>
        <v>0</v>
      </c>
    </row>
    <row r="184" spans="12:38">
      <c r="L184" s="13"/>
      <c r="M184" s="13"/>
      <c r="N184" s="13"/>
      <c r="P184" s="13"/>
      <c r="W184" s="13"/>
      <c r="X184" s="13"/>
      <c r="AA18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8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84" s="4" t="str" cm="1">
        <f t="array" aca="1" ref="AC18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84" s="4">
        <f ca="1">LEN(Table2[[#This Row],[Data Checks]])</f>
        <v>0</v>
      </c>
      <c r="AE184" s="4" t="str">
        <f>IF(LEN(TRIM(Table2[[#This Row],[Referral Date]]))=0,"",IFERROR(NETWORKDAYS(Table2[[#This Row],[Referral Date]],EOMONTH(DATE('Reporting Month'!$B$2,'Reporting Month'!$B$1,1),0),Holidays),-NETWORKDAYS(EOMONTH(DATE('Reporting Month'!$B$2,'Reporting Month'!$B$1,1),0),Table2[[#This Row],[Referral Date]],Holidays)))</f>
        <v/>
      </c>
      <c r="AF18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84" s="4" t="str">
        <f>IF(OR(Table2[[#This Row],[Referral Date]]="",Table2[[#This Row],[FTC Screening Date]]=""),"",IFERROR(DATEDIF(Table2[[#This Row],[Referral Date]],Table2[[#This Row],[FTC Screening Date]],"d"),IFERROR(IF(DATEDIF(Table2[[#This Row],[FTC Screening Date]],Table2[[#This Row],[Referral Date]],"d")&gt;0,0,""),"")))</f>
        <v/>
      </c>
      <c r="AH184" s="4" t="str">
        <f>IFERROR(VLOOKUP(Table2[[#This Row],[Agency Name]],'Dropdown Values'!A:B,2,FALSE),"")</f>
        <v/>
      </c>
      <c r="AI184" s="2" t="str">
        <f>IF(OR(Table2[[#This Row],[Current Investigation Start Date]]="",Table2[[#This Row],[Referral Date]]=""),"",IFERROR(NETWORKDAYS(I184,J184,Holidays),""))</f>
        <v/>
      </c>
      <c r="AJ184" s="2" t="str">
        <f>IF(OR(Table2[[#This Row],[Initial Engagement Attempt Date]]="",Table2[[#This Row],[FTC Screening Date]]=""),"",IFERROR(NETWORKDAYS(Table2[[#This Row],[Initial Engagement Attempt Date]],Table2[[#This Row],[FTC Screening Date]],Holidays),""))</f>
        <v/>
      </c>
      <c r="AK18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84" s="4">
        <f>COUNTIFS(Table2[Agency Name],Table2[[#This Row],[Agency Name]],Table2[Client ID],Table2[[#This Row],[Client ID]])</f>
        <v>0</v>
      </c>
    </row>
    <row r="185" spans="12:38">
      <c r="L185" s="13"/>
      <c r="M185" s="13"/>
      <c r="N185" s="13"/>
      <c r="P185" s="13"/>
      <c r="W185" s="13"/>
      <c r="X185" s="13"/>
      <c r="AA18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8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85" s="4" t="str" cm="1">
        <f t="array" aca="1" ref="AC18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85" s="4">
        <f ca="1">LEN(Table2[[#This Row],[Data Checks]])</f>
        <v>0</v>
      </c>
      <c r="AE185" s="4" t="str">
        <f>IF(LEN(TRIM(Table2[[#This Row],[Referral Date]]))=0,"",IFERROR(NETWORKDAYS(Table2[[#This Row],[Referral Date]],EOMONTH(DATE('Reporting Month'!$B$2,'Reporting Month'!$B$1,1),0),Holidays),-NETWORKDAYS(EOMONTH(DATE('Reporting Month'!$B$2,'Reporting Month'!$B$1,1),0),Table2[[#This Row],[Referral Date]],Holidays)))</f>
        <v/>
      </c>
      <c r="AF18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85" s="4" t="str">
        <f>IF(OR(Table2[[#This Row],[Referral Date]]="",Table2[[#This Row],[FTC Screening Date]]=""),"",IFERROR(DATEDIF(Table2[[#This Row],[Referral Date]],Table2[[#This Row],[FTC Screening Date]],"d"),IFERROR(IF(DATEDIF(Table2[[#This Row],[FTC Screening Date]],Table2[[#This Row],[Referral Date]],"d")&gt;0,0,""),"")))</f>
        <v/>
      </c>
      <c r="AH185" s="4" t="str">
        <f>IFERROR(VLOOKUP(Table2[[#This Row],[Agency Name]],'Dropdown Values'!A:B,2,FALSE),"")</f>
        <v/>
      </c>
      <c r="AI185" s="2" t="str">
        <f>IF(OR(Table2[[#This Row],[Current Investigation Start Date]]="",Table2[[#This Row],[Referral Date]]=""),"",IFERROR(NETWORKDAYS(I185,J185,Holidays),""))</f>
        <v/>
      </c>
      <c r="AJ185" s="2" t="str">
        <f>IF(OR(Table2[[#This Row],[Initial Engagement Attempt Date]]="",Table2[[#This Row],[FTC Screening Date]]=""),"",IFERROR(NETWORKDAYS(Table2[[#This Row],[Initial Engagement Attempt Date]],Table2[[#This Row],[FTC Screening Date]],Holidays),""))</f>
        <v/>
      </c>
      <c r="AK18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85" s="4">
        <f>COUNTIFS(Table2[Agency Name],Table2[[#This Row],[Agency Name]],Table2[Client ID],Table2[[#This Row],[Client ID]])</f>
        <v>0</v>
      </c>
    </row>
    <row r="186" spans="12:38">
      <c r="L186" s="13"/>
      <c r="M186" s="13"/>
      <c r="N186" s="13"/>
      <c r="P186" s="13"/>
      <c r="W186" s="13"/>
      <c r="X186" s="13"/>
      <c r="AA18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8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86" s="4" t="str" cm="1">
        <f t="array" aca="1" ref="AC18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86" s="4">
        <f ca="1">LEN(Table2[[#This Row],[Data Checks]])</f>
        <v>0</v>
      </c>
      <c r="AE186" s="4" t="str">
        <f>IF(LEN(TRIM(Table2[[#This Row],[Referral Date]]))=0,"",IFERROR(NETWORKDAYS(Table2[[#This Row],[Referral Date]],EOMONTH(DATE('Reporting Month'!$B$2,'Reporting Month'!$B$1,1),0),Holidays),-NETWORKDAYS(EOMONTH(DATE('Reporting Month'!$B$2,'Reporting Month'!$B$1,1),0),Table2[[#This Row],[Referral Date]],Holidays)))</f>
        <v/>
      </c>
      <c r="AF18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86" s="4" t="str">
        <f>IF(OR(Table2[[#This Row],[Referral Date]]="",Table2[[#This Row],[FTC Screening Date]]=""),"",IFERROR(DATEDIF(Table2[[#This Row],[Referral Date]],Table2[[#This Row],[FTC Screening Date]],"d"),IFERROR(IF(DATEDIF(Table2[[#This Row],[FTC Screening Date]],Table2[[#This Row],[Referral Date]],"d")&gt;0,0,""),"")))</f>
        <v/>
      </c>
      <c r="AH186" s="4" t="str">
        <f>IFERROR(VLOOKUP(Table2[[#This Row],[Agency Name]],'Dropdown Values'!A:B,2,FALSE),"")</f>
        <v/>
      </c>
      <c r="AI186" s="2" t="str">
        <f>IF(OR(Table2[[#This Row],[Current Investigation Start Date]]="",Table2[[#This Row],[Referral Date]]=""),"",IFERROR(NETWORKDAYS(I186,J186,Holidays),""))</f>
        <v/>
      </c>
      <c r="AJ186" s="2" t="str">
        <f>IF(OR(Table2[[#This Row],[Initial Engagement Attempt Date]]="",Table2[[#This Row],[FTC Screening Date]]=""),"",IFERROR(NETWORKDAYS(Table2[[#This Row],[Initial Engagement Attempt Date]],Table2[[#This Row],[FTC Screening Date]],Holidays),""))</f>
        <v/>
      </c>
      <c r="AK18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86" s="4">
        <f>COUNTIFS(Table2[Agency Name],Table2[[#This Row],[Agency Name]],Table2[Client ID],Table2[[#This Row],[Client ID]])</f>
        <v>0</v>
      </c>
    </row>
    <row r="187" spans="12:38">
      <c r="L187" s="13"/>
      <c r="M187" s="13"/>
      <c r="N187" s="13"/>
      <c r="P187" s="13"/>
      <c r="W187" s="13"/>
      <c r="X187" s="13"/>
      <c r="AA18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8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87" s="4" t="str" cm="1">
        <f t="array" aca="1" ref="AC18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87" s="4">
        <f ca="1">LEN(Table2[[#This Row],[Data Checks]])</f>
        <v>0</v>
      </c>
      <c r="AE187" s="4" t="str">
        <f>IF(LEN(TRIM(Table2[[#This Row],[Referral Date]]))=0,"",IFERROR(NETWORKDAYS(Table2[[#This Row],[Referral Date]],EOMONTH(DATE('Reporting Month'!$B$2,'Reporting Month'!$B$1,1),0),Holidays),-NETWORKDAYS(EOMONTH(DATE('Reporting Month'!$B$2,'Reporting Month'!$B$1,1),0),Table2[[#This Row],[Referral Date]],Holidays)))</f>
        <v/>
      </c>
      <c r="AF18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87" s="4" t="str">
        <f>IF(OR(Table2[[#This Row],[Referral Date]]="",Table2[[#This Row],[FTC Screening Date]]=""),"",IFERROR(DATEDIF(Table2[[#This Row],[Referral Date]],Table2[[#This Row],[FTC Screening Date]],"d"),IFERROR(IF(DATEDIF(Table2[[#This Row],[FTC Screening Date]],Table2[[#This Row],[Referral Date]],"d")&gt;0,0,""),"")))</f>
        <v/>
      </c>
      <c r="AH187" s="4" t="str">
        <f>IFERROR(VLOOKUP(Table2[[#This Row],[Agency Name]],'Dropdown Values'!A:B,2,FALSE),"")</f>
        <v/>
      </c>
      <c r="AI187" s="2" t="str">
        <f>IF(OR(Table2[[#This Row],[Current Investigation Start Date]]="",Table2[[#This Row],[Referral Date]]=""),"",IFERROR(NETWORKDAYS(I187,J187,Holidays),""))</f>
        <v/>
      </c>
      <c r="AJ187" s="2" t="str">
        <f>IF(OR(Table2[[#This Row],[Initial Engagement Attempt Date]]="",Table2[[#This Row],[FTC Screening Date]]=""),"",IFERROR(NETWORKDAYS(Table2[[#This Row],[Initial Engagement Attempt Date]],Table2[[#This Row],[FTC Screening Date]],Holidays),""))</f>
        <v/>
      </c>
      <c r="AK18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87" s="4">
        <f>COUNTIFS(Table2[Agency Name],Table2[[#This Row],[Agency Name]],Table2[Client ID],Table2[[#This Row],[Client ID]])</f>
        <v>0</v>
      </c>
    </row>
    <row r="188" spans="12:38">
      <c r="L188" s="13"/>
      <c r="M188" s="13"/>
      <c r="N188" s="13"/>
      <c r="P188" s="13"/>
      <c r="W188" s="13"/>
      <c r="X188" s="13"/>
      <c r="AA18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8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88" s="4" t="str" cm="1">
        <f t="array" aca="1" ref="AC18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88" s="4">
        <f ca="1">LEN(Table2[[#This Row],[Data Checks]])</f>
        <v>0</v>
      </c>
      <c r="AE188" s="4" t="str">
        <f>IF(LEN(TRIM(Table2[[#This Row],[Referral Date]]))=0,"",IFERROR(NETWORKDAYS(Table2[[#This Row],[Referral Date]],EOMONTH(DATE('Reporting Month'!$B$2,'Reporting Month'!$B$1,1),0),Holidays),-NETWORKDAYS(EOMONTH(DATE('Reporting Month'!$B$2,'Reporting Month'!$B$1,1),0),Table2[[#This Row],[Referral Date]],Holidays)))</f>
        <v/>
      </c>
      <c r="AF18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88" s="4" t="str">
        <f>IF(OR(Table2[[#This Row],[Referral Date]]="",Table2[[#This Row],[FTC Screening Date]]=""),"",IFERROR(DATEDIF(Table2[[#This Row],[Referral Date]],Table2[[#This Row],[FTC Screening Date]],"d"),IFERROR(IF(DATEDIF(Table2[[#This Row],[FTC Screening Date]],Table2[[#This Row],[Referral Date]],"d")&gt;0,0,""),"")))</f>
        <v/>
      </c>
      <c r="AH188" s="4" t="str">
        <f>IFERROR(VLOOKUP(Table2[[#This Row],[Agency Name]],'Dropdown Values'!A:B,2,FALSE),"")</f>
        <v/>
      </c>
      <c r="AI188" s="2" t="str">
        <f>IF(OR(Table2[[#This Row],[Current Investigation Start Date]]="",Table2[[#This Row],[Referral Date]]=""),"",IFERROR(NETWORKDAYS(I188,J188,Holidays),""))</f>
        <v/>
      </c>
      <c r="AJ188" s="2" t="str">
        <f>IF(OR(Table2[[#This Row],[Initial Engagement Attempt Date]]="",Table2[[#This Row],[FTC Screening Date]]=""),"",IFERROR(NETWORKDAYS(Table2[[#This Row],[Initial Engagement Attempt Date]],Table2[[#This Row],[FTC Screening Date]],Holidays),""))</f>
        <v/>
      </c>
      <c r="AK18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88" s="4">
        <f>COUNTIFS(Table2[Agency Name],Table2[[#This Row],[Agency Name]],Table2[Client ID],Table2[[#This Row],[Client ID]])</f>
        <v>0</v>
      </c>
    </row>
    <row r="189" spans="12:38">
      <c r="L189" s="13"/>
      <c r="M189" s="13"/>
      <c r="N189" s="13"/>
      <c r="P189" s="13"/>
      <c r="W189" s="13"/>
      <c r="X189" s="13"/>
      <c r="AA18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8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89" s="4" t="str" cm="1">
        <f t="array" aca="1" ref="AC18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89" s="4">
        <f ca="1">LEN(Table2[[#This Row],[Data Checks]])</f>
        <v>0</v>
      </c>
      <c r="AE189" s="4" t="str">
        <f>IF(LEN(TRIM(Table2[[#This Row],[Referral Date]]))=0,"",IFERROR(NETWORKDAYS(Table2[[#This Row],[Referral Date]],EOMONTH(DATE('Reporting Month'!$B$2,'Reporting Month'!$B$1,1),0),Holidays),-NETWORKDAYS(EOMONTH(DATE('Reporting Month'!$B$2,'Reporting Month'!$B$1,1),0),Table2[[#This Row],[Referral Date]],Holidays)))</f>
        <v/>
      </c>
      <c r="AF18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89" s="4" t="str">
        <f>IF(OR(Table2[[#This Row],[Referral Date]]="",Table2[[#This Row],[FTC Screening Date]]=""),"",IFERROR(DATEDIF(Table2[[#This Row],[Referral Date]],Table2[[#This Row],[FTC Screening Date]],"d"),IFERROR(IF(DATEDIF(Table2[[#This Row],[FTC Screening Date]],Table2[[#This Row],[Referral Date]],"d")&gt;0,0,""),"")))</f>
        <v/>
      </c>
      <c r="AH189" s="4" t="str">
        <f>IFERROR(VLOOKUP(Table2[[#This Row],[Agency Name]],'Dropdown Values'!A:B,2,FALSE),"")</f>
        <v/>
      </c>
      <c r="AI189" s="2" t="str">
        <f>IF(OR(Table2[[#This Row],[Current Investigation Start Date]]="",Table2[[#This Row],[Referral Date]]=""),"",IFERROR(NETWORKDAYS(I189,J189,Holidays),""))</f>
        <v/>
      </c>
      <c r="AJ189" s="2" t="str">
        <f>IF(OR(Table2[[#This Row],[Initial Engagement Attempt Date]]="",Table2[[#This Row],[FTC Screening Date]]=""),"",IFERROR(NETWORKDAYS(Table2[[#This Row],[Initial Engagement Attempt Date]],Table2[[#This Row],[FTC Screening Date]],Holidays),""))</f>
        <v/>
      </c>
      <c r="AK18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89" s="4">
        <f>COUNTIFS(Table2[Agency Name],Table2[[#This Row],[Agency Name]],Table2[Client ID],Table2[[#This Row],[Client ID]])</f>
        <v>0</v>
      </c>
    </row>
    <row r="190" spans="12:38">
      <c r="L190" s="13"/>
      <c r="M190" s="13"/>
      <c r="N190" s="13"/>
      <c r="P190" s="13"/>
      <c r="W190" s="13"/>
      <c r="X190" s="13"/>
      <c r="AA19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9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90" s="4" t="str" cm="1">
        <f t="array" aca="1" ref="AC19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90" s="4">
        <f ca="1">LEN(Table2[[#This Row],[Data Checks]])</f>
        <v>0</v>
      </c>
      <c r="AE190" s="4" t="str">
        <f>IF(LEN(TRIM(Table2[[#This Row],[Referral Date]]))=0,"",IFERROR(NETWORKDAYS(Table2[[#This Row],[Referral Date]],EOMONTH(DATE('Reporting Month'!$B$2,'Reporting Month'!$B$1,1),0),Holidays),-NETWORKDAYS(EOMONTH(DATE('Reporting Month'!$B$2,'Reporting Month'!$B$1,1),0),Table2[[#This Row],[Referral Date]],Holidays)))</f>
        <v/>
      </c>
      <c r="AF19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90" s="4" t="str">
        <f>IF(OR(Table2[[#This Row],[Referral Date]]="",Table2[[#This Row],[FTC Screening Date]]=""),"",IFERROR(DATEDIF(Table2[[#This Row],[Referral Date]],Table2[[#This Row],[FTC Screening Date]],"d"),IFERROR(IF(DATEDIF(Table2[[#This Row],[FTC Screening Date]],Table2[[#This Row],[Referral Date]],"d")&gt;0,0,""),"")))</f>
        <v/>
      </c>
      <c r="AH190" s="4" t="str">
        <f>IFERROR(VLOOKUP(Table2[[#This Row],[Agency Name]],'Dropdown Values'!A:B,2,FALSE),"")</f>
        <v/>
      </c>
      <c r="AI190" s="2" t="str">
        <f>IF(OR(Table2[[#This Row],[Current Investigation Start Date]]="",Table2[[#This Row],[Referral Date]]=""),"",IFERROR(NETWORKDAYS(I190,J190,Holidays),""))</f>
        <v/>
      </c>
      <c r="AJ190" s="2" t="str">
        <f>IF(OR(Table2[[#This Row],[Initial Engagement Attempt Date]]="",Table2[[#This Row],[FTC Screening Date]]=""),"",IFERROR(NETWORKDAYS(Table2[[#This Row],[Initial Engagement Attempt Date]],Table2[[#This Row],[FTC Screening Date]],Holidays),""))</f>
        <v/>
      </c>
      <c r="AK19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90" s="4">
        <f>COUNTIFS(Table2[Agency Name],Table2[[#This Row],[Agency Name]],Table2[Client ID],Table2[[#This Row],[Client ID]])</f>
        <v>0</v>
      </c>
    </row>
    <row r="191" spans="12:38">
      <c r="L191" s="13"/>
      <c r="M191" s="13"/>
      <c r="N191" s="13"/>
      <c r="P191" s="13"/>
      <c r="W191" s="13"/>
      <c r="X191" s="13"/>
      <c r="AA19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9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91" s="4" t="str" cm="1">
        <f t="array" aca="1" ref="AC19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91" s="4">
        <f ca="1">LEN(Table2[[#This Row],[Data Checks]])</f>
        <v>0</v>
      </c>
      <c r="AE191" s="4" t="str">
        <f>IF(LEN(TRIM(Table2[[#This Row],[Referral Date]]))=0,"",IFERROR(NETWORKDAYS(Table2[[#This Row],[Referral Date]],EOMONTH(DATE('Reporting Month'!$B$2,'Reporting Month'!$B$1,1),0),Holidays),-NETWORKDAYS(EOMONTH(DATE('Reporting Month'!$B$2,'Reporting Month'!$B$1,1),0),Table2[[#This Row],[Referral Date]],Holidays)))</f>
        <v/>
      </c>
      <c r="AF19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91" s="4" t="str">
        <f>IF(OR(Table2[[#This Row],[Referral Date]]="",Table2[[#This Row],[FTC Screening Date]]=""),"",IFERROR(DATEDIF(Table2[[#This Row],[Referral Date]],Table2[[#This Row],[FTC Screening Date]],"d"),IFERROR(IF(DATEDIF(Table2[[#This Row],[FTC Screening Date]],Table2[[#This Row],[Referral Date]],"d")&gt;0,0,""),"")))</f>
        <v/>
      </c>
      <c r="AH191" s="4" t="str">
        <f>IFERROR(VLOOKUP(Table2[[#This Row],[Agency Name]],'Dropdown Values'!A:B,2,FALSE),"")</f>
        <v/>
      </c>
      <c r="AI191" s="2" t="str">
        <f>IF(OR(Table2[[#This Row],[Current Investigation Start Date]]="",Table2[[#This Row],[Referral Date]]=""),"",IFERROR(NETWORKDAYS(I191,J191,Holidays),""))</f>
        <v/>
      </c>
      <c r="AJ191" s="2" t="str">
        <f>IF(OR(Table2[[#This Row],[Initial Engagement Attempt Date]]="",Table2[[#This Row],[FTC Screening Date]]=""),"",IFERROR(NETWORKDAYS(Table2[[#This Row],[Initial Engagement Attempt Date]],Table2[[#This Row],[FTC Screening Date]],Holidays),""))</f>
        <v/>
      </c>
      <c r="AK19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91" s="4">
        <f>COUNTIFS(Table2[Agency Name],Table2[[#This Row],[Agency Name]],Table2[Client ID],Table2[[#This Row],[Client ID]])</f>
        <v>0</v>
      </c>
    </row>
    <row r="192" spans="12:38">
      <c r="L192" s="13"/>
      <c r="M192" s="13"/>
      <c r="N192" s="13"/>
      <c r="P192" s="13"/>
      <c r="W192" s="13"/>
      <c r="X192" s="13"/>
      <c r="AA19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9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92" s="4" t="str" cm="1">
        <f t="array" aca="1" ref="AC19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92" s="4">
        <f ca="1">LEN(Table2[[#This Row],[Data Checks]])</f>
        <v>0</v>
      </c>
      <c r="AE192" s="4" t="str">
        <f>IF(LEN(TRIM(Table2[[#This Row],[Referral Date]]))=0,"",IFERROR(NETWORKDAYS(Table2[[#This Row],[Referral Date]],EOMONTH(DATE('Reporting Month'!$B$2,'Reporting Month'!$B$1,1),0),Holidays),-NETWORKDAYS(EOMONTH(DATE('Reporting Month'!$B$2,'Reporting Month'!$B$1,1),0),Table2[[#This Row],[Referral Date]],Holidays)))</f>
        <v/>
      </c>
      <c r="AF19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92" s="4" t="str">
        <f>IF(OR(Table2[[#This Row],[Referral Date]]="",Table2[[#This Row],[FTC Screening Date]]=""),"",IFERROR(DATEDIF(Table2[[#This Row],[Referral Date]],Table2[[#This Row],[FTC Screening Date]],"d"),IFERROR(IF(DATEDIF(Table2[[#This Row],[FTC Screening Date]],Table2[[#This Row],[Referral Date]],"d")&gt;0,0,""),"")))</f>
        <v/>
      </c>
      <c r="AH192" s="4" t="str">
        <f>IFERROR(VLOOKUP(Table2[[#This Row],[Agency Name]],'Dropdown Values'!A:B,2,FALSE),"")</f>
        <v/>
      </c>
      <c r="AI192" s="2" t="str">
        <f>IF(OR(Table2[[#This Row],[Current Investigation Start Date]]="",Table2[[#This Row],[Referral Date]]=""),"",IFERROR(NETWORKDAYS(I192,J192,Holidays),""))</f>
        <v/>
      </c>
      <c r="AJ192" s="2" t="str">
        <f>IF(OR(Table2[[#This Row],[Initial Engagement Attempt Date]]="",Table2[[#This Row],[FTC Screening Date]]=""),"",IFERROR(NETWORKDAYS(Table2[[#This Row],[Initial Engagement Attempt Date]],Table2[[#This Row],[FTC Screening Date]],Holidays),""))</f>
        <v/>
      </c>
      <c r="AK19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92" s="4">
        <f>COUNTIFS(Table2[Agency Name],Table2[[#This Row],[Agency Name]],Table2[Client ID],Table2[[#This Row],[Client ID]])</f>
        <v>0</v>
      </c>
    </row>
    <row r="193" spans="12:38">
      <c r="L193" s="13"/>
      <c r="M193" s="13"/>
      <c r="N193" s="13"/>
      <c r="P193" s="13"/>
      <c r="W193" s="13"/>
      <c r="X193" s="13"/>
      <c r="AA19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9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93" s="4" t="str" cm="1">
        <f t="array" aca="1" ref="AC19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93" s="4">
        <f ca="1">LEN(Table2[[#This Row],[Data Checks]])</f>
        <v>0</v>
      </c>
      <c r="AE193" s="4" t="str">
        <f>IF(LEN(TRIM(Table2[[#This Row],[Referral Date]]))=0,"",IFERROR(NETWORKDAYS(Table2[[#This Row],[Referral Date]],EOMONTH(DATE('Reporting Month'!$B$2,'Reporting Month'!$B$1,1),0),Holidays),-NETWORKDAYS(EOMONTH(DATE('Reporting Month'!$B$2,'Reporting Month'!$B$1,1),0),Table2[[#This Row],[Referral Date]],Holidays)))</f>
        <v/>
      </c>
      <c r="AF19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93" s="4" t="str">
        <f>IF(OR(Table2[[#This Row],[Referral Date]]="",Table2[[#This Row],[FTC Screening Date]]=""),"",IFERROR(DATEDIF(Table2[[#This Row],[Referral Date]],Table2[[#This Row],[FTC Screening Date]],"d"),IFERROR(IF(DATEDIF(Table2[[#This Row],[FTC Screening Date]],Table2[[#This Row],[Referral Date]],"d")&gt;0,0,""),"")))</f>
        <v/>
      </c>
      <c r="AH193" s="4" t="str">
        <f>IFERROR(VLOOKUP(Table2[[#This Row],[Agency Name]],'Dropdown Values'!A:B,2,FALSE),"")</f>
        <v/>
      </c>
      <c r="AI193" s="2" t="str">
        <f>IF(OR(Table2[[#This Row],[Current Investigation Start Date]]="",Table2[[#This Row],[Referral Date]]=""),"",IFERROR(NETWORKDAYS(I193,J193,Holidays),""))</f>
        <v/>
      </c>
      <c r="AJ193" s="2" t="str">
        <f>IF(OR(Table2[[#This Row],[Initial Engagement Attempt Date]]="",Table2[[#This Row],[FTC Screening Date]]=""),"",IFERROR(NETWORKDAYS(Table2[[#This Row],[Initial Engagement Attempt Date]],Table2[[#This Row],[FTC Screening Date]],Holidays),""))</f>
        <v/>
      </c>
      <c r="AK19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93" s="4">
        <f>COUNTIFS(Table2[Agency Name],Table2[[#This Row],[Agency Name]],Table2[Client ID],Table2[[#This Row],[Client ID]])</f>
        <v>0</v>
      </c>
    </row>
    <row r="194" spans="12:38">
      <c r="L194" s="13"/>
      <c r="M194" s="13"/>
      <c r="N194" s="13"/>
      <c r="P194" s="13"/>
      <c r="W194" s="13"/>
      <c r="X194" s="13"/>
      <c r="AA19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9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94" s="4" t="str" cm="1">
        <f t="array" aca="1" ref="AC19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94" s="4">
        <f ca="1">LEN(Table2[[#This Row],[Data Checks]])</f>
        <v>0</v>
      </c>
      <c r="AE194" s="4" t="str">
        <f>IF(LEN(TRIM(Table2[[#This Row],[Referral Date]]))=0,"",IFERROR(NETWORKDAYS(Table2[[#This Row],[Referral Date]],EOMONTH(DATE('Reporting Month'!$B$2,'Reporting Month'!$B$1,1),0),Holidays),-NETWORKDAYS(EOMONTH(DATE('Reporting Month'!$B$2,'Reporting Month'!$B$1,1),0),Table2[[#This Row],[Referral Date]],Holidays)))</f>
        <v/>
      </c>
      <c r="AF19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94" s="4" t="str">
        <f>IF(OR(Table2[[#This Row],[Referral Date]]="",Table2[[#This Row],[FTC Screening Date]]=""),"",IFERROR(DATEDIF(Table2[[#This Row],[Referral Date]],Table2[[#This Row],[FTC Screening Date]],"d"),IFERROR(IF(DATEDIF(Table2[[#This Row],[FTC Screening Date]],Table2[[#This Row],[Referral Date]],"d")&gt;0,0,""),"")))</f>
        <v/>
      </c>
      <c r="AH194" s="4" t="str">
        <f>IFERROR(VLOOKUP(Table2[[#This Row],[Agency Name]],'Dropdown Values'!A:B,2,FALSE),"")</f>
        <v/>
      </c>
      <c r="AI194" s="2" t="str">
        <f>IF(OR(Table2[[#This Row],[Current Investigation Start Date]]="",Table2[[#This Row],[Referral Date]]=""),"",IFERROR(NETWORKDAYS(I194,J194,Holidays),""))</f>
        <v/>
      </c>
      <c r="AJ194" s="2" t="str">
        <f>IF(OR(Table2[[#This Row],[Initial Engagement Attempt Date]]="",Table2[[#This Row],[FTC Screening Date]]=""),"",IFERROR(NETWORKDAYS(Table2[[#This Row],[Initial Engagement Attempt Date]],Table2[[#This Row],[FTC Screening Date]],Holidays),""))</f>
        <v/>
      </c>
      <c r="AK19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94" s="4">
        <f>COUNTIFS(Table2[Agency Name],Table2[[#This Row],[Agency Name]],Table2[Client ID],Table2[[#This Row],[Client ID]])</f>
        <v>0</v>
      </c>
    </row>
    <row r="195" spans="12:38">
      <c r="L195" s="13"/>
      <c r="M195" s="13"/>
      <c r="N195" s="13"/>
      <c r="P195" s="13"/>
      <c r="W195" s="13"/>
      <c r="X195" s="13"/>
      <c r="AA19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9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95" s="4" t="str" cm="1">
        <f t="array" aca="1" ref="AC19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95" s="4">
        <f ca="1">LEN(Table2[[#This Row],[Data Checks]])</f>
        <v>0</v>
      </c>
      <c r="AE195" s="4" t="str">
        <f>IF(LEN(TRIM(Table2[[#This Row],[Referral Date]]))=0,"",IFERROR(NETWORKDAYS(Table2[[#This Row],[Referral Date]],EOMONTH(DATE('Reporting Month'!$B$2,'Reporting Month'!$B$1,1),0),Holidays),-NETWORKDAYS(EOMONTH(DATE('Reporting Month'!$B$2,'Reporting Month'!$B$1,1),0),Table2[[#This Row],[Referral Date]],Holidays)))</f>
        <v/>
      </c>
      <c r="AF19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95" s="4" t="str">
        <f>IF(OR(Table2[[#This Row],[Referral Date]]="",Table2[[#This Row],[FTC Screening Date]]=""),"",IFERROR(DATEDIF(Table2[[#This Row],[Referral Date]],Table2[[#This Row],[FTC Screening Date]],"d"),IFERROR(IF(DATEDIF(Table2[[#This Row],[FTC Screening Date]],Table2[[#This Row],[Referral Date]],"d")&gt;0,0,""),"")))</f>
        <v/>
      </c>
      <c r="AH195" s="4" t="str">
        <f>IFERROR(VLOOKUP(Table2[[#This Row],[Agency Name]],'Dropdown Values'!A:B,2,FALSE),"")</f>
        <v/>
      </c>
      <c r="AI195" s="2" t="str">
        <f>IF(OR(Table2[[#This Row],[Current Investigation Start Date]]="",Table2[[#This Row],[Referral Date]]=""),"",IFERROR(NETWORKDAYS(I195,J195,Holidays),""))</f>
        <v/>
      </c>
      <c r="AJ195" s="2" t="str">
        <f>IF(OR(Table2[[#This Row],[Initial Engagement Attempt Date]]="",Table2[[#This Row],[FTC Screening Date]]=""),"",IFERROR(NETWORKDAYS(Table2[[#This Row],[Initial Engagement Attempt Date]],Table2[[#This Row],[FTC Screening Date]],Holidays),""))</f>
        <v/>
      </c>
      <c r="AK19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95" s="4">
        <f>COUNTIFS(Table2[Agency Name],Table2[[#This Row],[Agency Name]],Table2[Client ID],Table2[[#This Row],[Client ID]])</f>
        <v>0</v>
      </c>
    </row>
    <row r="196" spans="12:38">
      <c r="L196" s="13"/>
      <c r="M196" s="13"/>
      <c r="N196" s="13"/>
      <c r="P196" s="13"/>
      <c r="W196" s="13"/>
      <c r="X196" s="13"/>
      <c r="AA19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9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96" s="4" t="str" cm="1">
        <f t="array" aca="1" ref="AC19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96" s="4">
        <f ca="1">LEN(Table2[[#This Row],[Data Checks]])</f>
        <v>0</v>
      </c>
      <c r="AE196" s="4" t="str">
        <f>IF(LEN(TRIM(Table2[[#This Row],[Referral Date]]))=0,"",IFERROR(NETWORKDAYS(Table2[[#This Row],[Referral Date]],EOMONTH(DATE('Reporting Month'!$B$2,'Reporting Month'!$B$1,1),0),Holidays),-NETWORKDAYS(EOMONTH(DATE('Reporting Month'!$B$2,'Reporting Month'!$B$1,1),0),Table2[[#This Row],[Referral Date]],Holidays)))</f>
        <v/>
      </c>
      <c r="AF19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96" s="4" t="str">
        <f>IF(OR(Table2[[#This Row],[Referral Date]]="",Table2[[#This Row],[FTC Screening Date]]=""),"",IFERROR(DATEDIF(Table2[[#This Row],[Referral Date]],Table2[[#This Row],[FTC Screening Date]],"d"),IFERROR(IF(DATEDIF(Table2[[#This Row],[FTC Screening Date]],Table2[[#This Row],[Referral Date]],"d")&gt;0,0,""),"")))</f>
        <v/>
      </c>
      <c r="AH196" s="4" t="str">
        <f>IFERROR(VLOOKUP(Table2[[#This Row],[Agency Name]],'Dropdown Values'!A:B,2,FALSE),"")</f>
        <v/>
      </c>
      <c r="AI196" s="2" t="str">
        <f>IF(OR(Table2[[#This Row],[Current Investigation Start Date]]="",Table2[[#This Row],[Referral Date]]=""),"",IFERROR(NETWORKDAYS(I196,J196,Holidays),""))</f>
        <v/>
      </c>
      <c r="AJ196" s="2" t="str">
        <f>IF(OR(Table2[[#This Row],[Initial Engagement Attempt Date]]="",Table2[[#This Row],[FTC Screening Date]]=""),"",IFERROR(NETWORKDAYS(Table2[[#This Row],[Initial Engagement Attempt Date]],Table2[[#This Row],[FTC Screening Date]],Holidays),""))</f>
        <v/>
      </c>
      <c r="AK19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96" s="4">
        <f>COUNTIFS(Table2[Agency Name],Table2[[#This Row],[Agency Name]],Table2[Client ID],Table2[[#This Row],[Client ID]])</f>
        <v>0</v>
      </c>
    </row>
    <row r="197" spans="12:38">
      <c r="L197" s="13"/>
      <c r="M197" s="13"/>
      <c r="N197" s="13"/>
      <c r="P197" s="13"/>
      <c r="W197" s="13"/>
      <c r="X197" s="13"/>
      <c r="AA19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9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97" s="4" t="str" cm="1">
        <f t="array" aca="1" ref="AC19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97" s="4">
        <f ca="1">LEN(Table2[[#This Row],[Data Checks]])</f>
        <v>0</v>
      </c>
      <c r="AE197" s="4" t="str">
        <f>IF(LEN(TRIM(Table2[[#This Row],[Referral Date]]))=0,"",IFERROR(NETWORKDAYS(Table2[[#This Row],[Referral Date]],EOMONTH(DATE('Reporting Month'!$B$2,'Reporting Month'!$B$1,1),0),Holidays),-NETWORKDAYS(EOMONTH(DATE('Reporting Month'!$B$2,'Reporting Month'!$B$1,1),0),Table2[[#This Row],[Referral Date]],Holidays)))</f>
        <v/>
      </c>
      <c r="AF19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97" s="4" t="str">
        <f>IF(OR(Table2[[#This Row],[Referral Date]]="",Table2[[#This Row],[FTC Screening Date]]=""),"",IFERROR(DATEDIF(Table2[[#This Row],[Referral Date]],Table2[[#This Row],[FTC Screening Date]],"d"),IFERROR(IF(DATEDIF(Table2[[#This Row],[FTC Screening Date]],Table2[[#This Row],[Referral Date]],"d")&gt;0,0,""),"")))</f>
        <v/>
      </c>
      <c r="AH197" s="4" t="str">
        <f>IFERROR(VLOOKUP(Table2[[#This Row],[Agency Name]],'Dropdown Values'!A:B,2,FALSE),"")</f>
        <v/>
      </c>
      <c r="AI197" s="2" t="str">
        <f>IF(OR(Table2[[#This Row],[Current Investigation Start Date]]="",Table2[[#This Row],[Referral Date]]=""),"",IFERROR(NETWORKDAYS(I197,J197,Holidays),""))</f>
        <v/>
      </c>
      <c r="AJ197" s="2" t="str">
        <f>IF(OR(Table2[[#This Row],[Initial Engagement Attempt Date]]="",Table2[[#This Row],[FTC Screening Date]]=""),"",IFERROR(NETWORKDAYS(Table2[[#This Row],[Initial Engagement Attempt Date]],Table2[[#This Row],[FTC Screening Date]],Holidays),""))</f>
        <v/>
      </c>
      <c r="AK19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97" s="4">
        <f>COUNTIFS(Table2[Agency Name],Table2[[#This Row],[Agency Name]],Table2[Client ID],Table2[[#This Row],[Client ID]])</f>
        <v>0</v>
      </c>
    </row>
    <row r="198" spans="12:38">
      <c r="L198" s="13"/>
      <c r="M198" s="13"/>
      <c r="N198" s="13"/>
      <c r="P198" s="13"/>
      <c r="W198" s="13"/>
      <c r="X198" s="13"/>
      <c r="AA19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9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98" s="4" t="str" cm="1">
        <f t="array" aca="1" ref="AC19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98" s="4">
        <f ca="1">LEN(Table2[[#This Row],[Data Checks]])</f>
        <v>0</v>
      </c>
      <c r="AE198" s="4" t="str">
        <f>IF(LEN(TRIM(Table2[[#This Row],[Referral Date]]))=0,"",IFERROR(NETWORKDAYS(Table2[[#This Row],[Referral Date]],EOMONTH(DATE('Reporting Month'!$B$2,'Reporting Month'!$B$1,1),0),Holidays),-NETWORKDAYS(EOMONTH(DATE('Reporting Month'!$B$2,'Reporting Month'!$B$1,1),0),Table2[[#This Row],[Referral Date]],Holidays)))</f>
        <v/>
      </c>
      <c r="AF19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98" s="4" t="str">
        <f>IF(OR(Table2[[#This Row],[Referral Date]]="",Table2[[#This Row],[FTC Screening Date]]=""),"",IFERROR(DATEDIF(Table2[[#This Row],[Referral Date]],Table2[[#This Row],[FTC Screening Date]],"d"),IFERROR(IF(DATEDIF(Table2[[#This Row],[FTC Screening Date]],Table2[[#This Row],[Referral Date]],"d")&gt;0,0,""),"")))</f>
        <v/>
      </c>
      <c r="AH198" s="4" t="str">
        <f>IFERROR(VLOOKUP(Table2[[#This Row],[Agency Name]],'Dropdown Values'!A:B,2,FALSE),"")</f>
        <v/>
      </c>
      <c r="AI198" s="2" t="str">
        <f>IF(OR(Table2[[#This Row],[Current Investigation Start Date]]="",Table2[[#This Row],[Referral Date]]=""),"",IFERROR(NETWORKDAYS(I198,J198,Holidays),""))</f>
        <v/>
      </c>
      <c r="AJ198" s="2" t="str">
        <f>IF(OR(Table2[[#This Row],[Initial Engagement Attempt Date]]="",Table2[[#This Row],[FTC Screening Date]]=""),"",IFERROR(NETWORKDAYS(Table2[[#This Row],[Initial Engagement Attempt Date]],Table2[[#This Row],[FTC Screening Date]],Holidays),""))</f>
        <v/>
      </c>
      <c r="AK19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98" s="4">
        <f>COUNTIFS(Table2[Agency Name],Table2[[#This Row],[Agency Name]],Table2[Client ID],Table2[[#This Row],[Client ID]])</f>
        <v>0</v>
      </c>
    </row>
    <row r="199" spans="12:38">
      <c r="L199" s="13"/>
      <c r="M199" s="13"/>
      <c r="N199" s="13"/>
      <c r="P199" s="13"/>
      <c r="W199" s="13"/>
      <c r="X199" s="13"/>
      <c r="AA19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9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99" s="4" t="str" cm="1">
        <f t="array" aca="1" ref="AC19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99" s="4">
        <f ca="1">LEN(Table2[[#This Row],[Data Checks]])</f>
        <v>0</v>
      </c>
      <c r="AE199" s="4" t="str">
        <f>IF(LEN(TRIM(Table2[[#This Row],[Referral Date]]))=0,"",IFERROR(NETWORKDAYS(Table2[[#This Row],[Referral Date]],EOMONTH(DATE('Reporting Month'!$B$2,'Reporting Month'!$B$1,1),0),Holidays),-NETWORKDAYS(EOMONTH(DATE('Reporting Month'!$B$2,'Reporting Month'!$B$1,1),0),Table2[[#This Row],[Referral Date]],Holidays)))</f>
        <v/>
      </c>
      <c r="AF19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99" s="4" t="str">
        <f>IF(OR(Table2[[#This Row],[Referral Date]]="",Table2[[#This Row],[FTC Screening Date]]=""),"",IFERROR(DATEDIF(Table2[[#This Row],[Referral Date]],Table2[[#This Row],[FTC Screening Date]],"d"),IFERROR(IF(DATEDIF(Table2[[#This Row],[FTC Screening Date]],Table2[[#This Row],[Referral Date]],"d")&gt;0,0,""),"")))</f>
        <v/>
      </c>
      <c r="AH199" s="4" t="str">
        <f>IFERROR(VLOOKUP(Table2[[#This Row],[Agency Name]],'Dropdown Values'!A:B,2,FALSE),"")</f>
        <v/>
      </c>
      <c r="AI199" s="2" t="str">
        <f>IF(OR(Table2[[#This Row],[Current Investigation Start Date]]="",Table2[[#This Row],[Referral Date]]=""),"",IFERROR(NETWORKDAYS(I199,J199,Holidays),""))</f>
        <v/>
      </c>
      <c r="AJ199" s="2" t="str">
        <f>IF(OR(Table2[[#This Row],[Initial Engagement Attempt Date]]="",Table2[[#This Row],[FTC Screening Date]]=""),"",IFERROR(NETWORKDAYS(Table2[[#This Row],[Initial Engagement Attempt Date]],Table2[[#This Row],[FTC Screening Date]],Holidays),""))</f>
        <v/>
      </c>
      <c r="AK19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99" s="4">
        <f>COUNTIFS(Table2[Agency Name],Table2[[#This Row],[Agency Name]],Table2[Client ID],Table2[[#This Row],[Client ID]])</f>
        <v>0</v>
      </c>
    </row>
    <row r="200" spans="12:38">
      <c r="L200" s="13"/>
      <c r="M200" s="13"/>
      <c r="N200" s="13"/>
      <c r="P200" s="13"/>
      <c r="W200" s="13"/>
      <c r="X200" s="13"/>
      <c r="AA20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0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00" s="4" t="str" cm="1">
        <f t="array" aca="1" ref="AC20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00" s="4">
        <f ca="1">LEN(Table2[[#This Row],[Data Checks]])</f>
        <v>0</v>
      </c>
      <c r="AE200" s="4" t="str">
        <f>IF(LEN(TRIM(Table2[[#This Row],[Referral Date]]))=0,"",IFERROR(NETWORKDAYS(Table2[[#This Row],[Referral Date]],EOMONTH(DATE('Reporting Month'!$B$2,'Reporting Month'!$B$1,1),0),Holidays),-NETWORKDAYS(EOMONTH(DATE('Reporting Month'!$B$2,'Reporting Month'!$B$1,1),0),Table2[[#This Row],[Referral Date]],Holidays)))</f>
        <v/>
      </c>
      <c r="AF20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00" s="4" t="str">
        <f>IF(OR(Table2[[#This Row],[Referral Date]]="",Table2[[#This Row],[FTC Screening Date]]=""),"",IFERROR(DATEDIF(Table2[[#This Row],[Referral Date]],Table2[[#This Row],[FTC Screening Date]],"d"),IFERROR(IF(DATEDIF(Table2[[#This Row],[FTC Screening Date]],Table2[[#This Row],[Referral Date]],"d")&gt;0,0,""),"")))</f>
        <v/>
      </c>
      <c r="AH200" s="4" t="str">
        <f>IFERROR(VLOOKUP(Table2[[#This Row],[Agency Name]],'Dropdown Values'!A:B,2,FALSE),"")</f>
        <v/>
      </c>
      <c r="AI200" s="2" t="str">
        <f>IF(OR(Table2[[#This Row],[Current Investigation Start Date]]="",Table2[[#This Row],[Referral Date]]=""),"",IFERROR(NETWORKDAYS(I200,J200,Holidays),""))</f>
        <v/>
      </c>
      <c r="AJ200" s="2" t="str">
        <f>IF(OR(Table2[[#This Row],[Initial Engagement Attempt Date]]="",Table2[[#This Row],[FTC Screening Date]]=""),"",IFERROR(NETWORKDAYS(Table2[[#This Row],[Initial Engagement Attempt Date]],Table2[[#This Row],[FTC Screening Date]],Holidays),""))</f>
        <v/>
      </c>
      <c r="AK20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00" s="4">
        <f>COUNTIFS(Table2[Agency Name],Table2[[#This Row],[Agency Name]],Table2[Client ID],Table2[[#This Row],[Client ID]])</f>
        <v>0</v>
      </c>
    </row>
    <row r="201" spans="12:38">
      <c r="L201" s="13"/>
      <c r="M201" s="13"/>
      <c r="N201" s="13"/>
      <c r="P201" s="13"/>
      <c r="W201" s="13"/>
      <c r="X201" s="13"/>
      <c r="AA20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0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01" s="4" t="str" cm="1">
        <f t="array" aca="1" ref="AC20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01" s="4">
        <f ca="1">LEN(Table2[[#This Row],[Data Checks]])</f>
        <v>0</v>
      </c>
      <c r="AE201" s="4" t="str">
        <f>IF(LEN(TRIM(Table2[[#This Row],[Referral Date]]))=0,"",IFERROR(NETWORKDAYS(Table2[[#This Row],[Referral Date]],EOMONTH(DATE('Reporting Month'!$B$2,'Reporting Month'!$B$1,1),0),Holidays),-NETWORKDAYS(EOMONTH(DATE('Reporting Month'!$B$2,'Reporting Month'!$B$1,1),0),Table2[[#This Row],[Referral Date]],Holidays)))</f>
        <v/>
      </c>
      <c r="AF20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01" s="4" t="str">
        <f>IF(OR(Table2[[#This Row],[Referral Date]]="",Table2[[#This Row],[FTC Screening Date]]=""),"",IFERROR(DATEDIF(Table2[[#This Row],[Referral Date]],Table2[[#This Row],[FTC Screening Date]],"d"),IFERROR(IF(DATEDIF(Table2[[#This Row],[FTC Screening Date]],Table2[[#This Row],[Referral Date]],"d")&gt;0,0,""),"")))</f>
        <v/>
      </c>
      <c r="AH201" s="4" t="str">
        <f>IFERROR(VLOOKUP(Table2[[#This Row],[Agency Name]],'Dropdown Values'!A:B,2,FALSE),"")</f>
        <v/>
      </c>
      <c r="AI201" s="2" t="str">
        <f>IF(OR(Table2[[#This Row],[Current Investigation Start Date]]="",Table2[[#This Row],[Referral Date]]=""),"",IFERROR(NETWORKDAYS(I201,J201,Holidays),""))</f>
        <v/>
      </c>
      <c r="AJ201" s="2" t="str">
        <f>IF(OR(Table2[[#This Row],[Initial Engagement Attempt Date]]="",Table2[[#This Row],[FTC Screening Date]]=""),"",IFERROR(NETWORKDAYS(Table2[[#This Row],[Initial Engagement Attempt Date]],Table2[[#This Row],[FTC Screening Date]],Holidays),""))</f>
        <v/>
      </c>
      <c r="AK20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01" s="4">
        <f>COUNTIFS(Table2[Agency Name],Table2[[#This Row],[Agency Name]],Table2[Client ID],Table2[[#This Row],[Client ID]])</f>
        <v>0</v>
      </c>
    </row>
    <row r="202" spans="12:38">
      <c r="L202" s="13"/>
      <c r="M202" s="13"/>
      <c r="N202" s="13"/>
      <c r="P202" s="13"/>
      <c r="W202" s="13"/>
      <c r="X202" s="13"/>
      <c r="AA20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0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02" s="4" t="str" cm="1">
        <f t="array" aca="1" ref="AC20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02" s="4">
        <f ca="1">LEN(Table2[[#This Row],[Data Checks]])</f>
        <v>0</v>
      </c>
      <c r="AE202" s="4" t="str">
        <f>IF(LEN(TRIM(Table2[[#This Row],[Referral Date]]))=0,"",IFERROR(NETWORKDAYS(Table2[[#This Row],[Referral Date]],EOMONTH(DATE('Reporting Month'!$B$2,'Reporting Month'!$B$1,1),0),Holidays),-NETWORKDAYS(EOMONTH(DATE('Reporting Month'!$B$2,'Reporting Month'!$B$1,1),0),Table2[[#This Row],[Referral Date]],Holidays)))</f>
        <v/>
      </c>
      <c r="AF20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02" s="4" t="str">
        <f>IF(OR(Table2[[#This Row],[Referral Date]]="",Table2[[#This Row],[FTC Screening Date]]=""),"",IFERROR(DATEDIF(Table2[[#This Row],[Referral Date]],Table2[[#This Row],[FTC Screening Date]],"d"),IFERROR(IF(DATEDIF(Table2[[#This Row],[FTC Screening Date]],Table2[[#This Row],[Referral Date]],"d")&gt;0,0,""),"")))</f>
        <v/>
      </c>
      <c r="AH202" s="4" t="str">
        <f>IFERROR(VLOOKUP(Table2[[#This Row],[Agency Name]],'Dropdown Values'!A:B,2,FALSE),"")</f>
        <v/>
      </c>
      <c r="AI202" s="2" t="str">
        <f>IF(OR(Table2[[#This Row],[Current Investigation Start Date]]="",Table2[[#This Row],[Referral Date]]=""),"",IFERROR(NETWORKDAYS(I202,J202,Holidays),""))</f>
        <v/>
      </c>
      <c r="AJ202" s="2" t="str">
        <f>IF(OR(Table2[[#This Row],[Initial Engagement Attempt Date]]="",Table2[[#This Row],[FTC Screening Date]]=""),"",IFERROR(NETWORKDAYS(Table2[[#This Row],[Initial Engagement Attempt Date]],Table2[[#This Row],[FTC Screening Date]],Holidays),""))</f>
        <v/>
      </c>
      <c r="AK20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02" s="4">
        <f>COUNTIFS(Table2[Agency Name],Table2[[#This Row],[Agency Name]],Table2[Client ID],Table2[[#This Row],[Client ID]])</f>
        <v>0</v>
      </c>
    </row>
    <row r="203" spans="12:38">
      <c r="L203" s="13"/>
      <c r="M203" s="13"/>
      <c r="N203" s="13"/>
      <c r="P203" s="13"/>
      <c r="W203" s="13"/>
      <c r="X203" s="13"/>
      <c r="AA20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0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03" s="4" t="str" cm="1">
        <f t="array" aca="1" ref="AC20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03" s="4">
        <f ca="1">LEN(Table2[[#This Row],[Data Checks]])</f>
        <v>0</v>
      </c>
      <c r="AE203" s="4" t="str">
        <f>IF(LEN(TRIM(Table2[[#This Row],[Referral Date]]))=0,"",IFERROR(NETWORKDAYS(Table2[[#This Row],[Referral Date]],EOMONTH(DATE('Reporting Month'!$B$2,'Reporting Month'!$B$1,1),0),Holidays),-NETWORKDAYS(EOMONTH(DATE('Reporting Month'!$B$2,'Reporting Month'!$B$1,1),0),Table2[[#This Row],[Referral Date]],Holidays)))</f>
        <v/>
      </c>
      <c r="AF20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03" s="4" t="str">
        <f>IF(OR(Table2[[#This Row],[Referral Date]]="",Table2[[#This Row],[FTC Screening Date]]=""),"",IFERROR(DATEDIF(Table2[[#This Row],[Referral Date]],Table2[[#This Row],[FTC Screening Date]],"d"),IFERROR(IF(DATEDIF(Table2[[#This Row],[FTC Screening Date]],Table2[[#This Row],[Referral Date]],"d")&gt;0,0,""),"")))</f>
        <v/>
      </c>
      <c r="AH203" s="4" t="str">
        <f>IFERROR(VLOOKUP(Table2[[#This Row],[Agency Name]],'Dropdown Values'!A:B,2,FALSE),"")</f>
        <v/>
      </c>
      <c r="AI203" s="2" t="str">
        <f>IF(OR(Table2[[#This Row],[Current Investigation Start Date]]="",Table2[[#This Row],[Referral Date]]=""),"",IFERROR(NETWORKDAYS(I203,J203,Holidays),""))</f>
        <v/>
      </c>
      <c r="AJ203" s="2" t="str">
        <f>IF(OR(Table2[[#This Row],[Initial Engagement Attempt Date]]="",Table2[[#This Row],[FTC Screening Date]]=""),"",IFERROR(NETWORKDAYS(Table2[[#This Row],[Initial Engagement Attempt Date]],Table2[[#This Row],[FTC Screening Date]],Holidays),""))</f>
        <v/>
      </c>
      <c r="AK20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03" s="4">
        <f>COUNTIFS(Table2[Agency Name],Table2[[#This Row],[Agency Name]],Table2[Client ID],Table2[[#This Row],[Client ID]])</f>
        <v>0</v>
      </c>
    </row>
    <row r="204" spans="12:38">
      <c r="L204" s="13"/>
      <c r="M204" s="13"/>
      <c r="N204" s="13"/>
      <c r="P204" s="13"/>
      <c r="W204" s="13"/>
      <c r="X204" s="13"/>
      <c r="AA20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0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04" s="4" t="str" cm="1">
        <f t="array" aca="1" ref="AC20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04" s="4">
        <f ca="1">LEN(Table2[[#This Row],[Data Checks]])</f>
        <v>0</v>
      </c>
      <c r="AE204" s="4" t="str">
        <f>IF(LEN(TRIM(Table2[[#This Row],[Referral Date]]))=0,"",IFERROR(NETWORKDAYS(Table2[[#This Row],[Referral Date]],EOMONTH(DATE('Reporting Month'!$B$2,'Reporting Month'!$B$1,1),0),Holidays),-NETWORKDAYS(EOMONTH(DATE('Reporting Month'!$B$2,'Reporting Month'!$B$1,1),0),Table2[[#This Row],[Referral Date]],Holidays)))</f>
        <v/>
      </c>
      <c r="AF20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04" s="4" t="str">
        <f>IF(OR(Table2[[#This Row],[Referral Date]]="",Table2[[#This Row],[FTC Screening Date]]=""),"",IFERROR(DATEDIF(Table2[[#This Row],[Referral Date]],Table2[[#This Row],[FTC Screening Date]],"d"),IFERROR(IF(DATEDIF(Table2[[#This Row],[FTC Screening Date]],Table2[[#This Row],[Referral Date]],"d")&gt;0,0,""),"")))</f>
        <v/>
      </c>
      <c r="AH204" s="4" t="str">
        <f>IFERROR(VLOOKUP(Table2[[#This Row],[Agency Name]],'Dropdown Values'!A:B,2,FALSE),"")</f>
        <v/>
      </c>
      <c r="AI204" s="2" t="str">
        <f>IF(OR(Table2[[#This Row],[Current Investigation Start Date]]="",Table2[[#This Row],[Referral Date]]=""),"",IFERROR(NETWORKDAYS(I204,J204,Holidays),""))</f>
        <v/>
      </c>
      <c r="AJ204" s="2" t="str">
        <f>IF(OR(Table2[[#This Row],[Initial Engagement Attempt Date]]="",Table2[[#This Row],[FTC Screening Date]]=""),"",IFERROR(NETWORKDAYS(Table2[[#This Row],[Initial Engagement Attempt Date]],Table2[[#This Row],[FTC Screening Date]],Holidays),""))</f>
        <v/>
      </c>
      <c r="AK20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04" s="4">
        <f>COUNTIFS(Table2[Agency Name],Table2[[#This Row],[Agency Name]],Table2[Client ID],Table2[[#This Row],[Client ID]])</f>
        <v>0</v>
      </c>
    </row>
    <row r="205" spans="12:38">
      <c r="L205" s="13"/>
      <c r="M205" s="13"/>
      <c r="N205" s="13"/>
      <c r="P205" s="13"/>
      <c r="W205" s="13"/>
      <c r="X205" s="13"/>
      <c r="AA20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0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05" s="4" t="str" cm="1">
        <f t="array" aca="1" ref="AC20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05" s="4">
        <f ca="1">LEN(Table2[[#This Row],[Data Checks]])</f>
        <v>0</v>
      </c>
      <c r="AE205" s="4" t="str">
        <f>IF(LEN(TRIM(Table2[[#This Row],[Referral Date]]))=0,"",IFERROR(NETWORKDAYS(Table2[[#This Row],[Referral Date]],EOMONTH(DATE('Reporting Month'!$B$2,'Reporting Month'!$B$1,1),0),Holidays),-NETWORKDAYS(EOMONTH(DATE('Reporting Month'!$B$2,'Reporting Month'!$B$1,1),0),Table2[[#This Row],[Referral Date]],Holidays)))</f>
        <v/>
      </c>
      <c r="AF20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05" s="4" t="str">
        <f>IF(OR(Table2[[#This Row],[Referral Date]]="",Table2[[#This Row],[FTC Screening Date]]=""),"",IFERROR(DATEDIF(Table2[[#This Row],[Referral Date]],Table2[[#This Row],[FTC Screening Date]],"d"),IFERROR(IF(DATEDIF(Table2[[#This Row],[FTC Screening Date]],Table2[[#This Row],[Referral Date]],"d")&gt;0,0,""),"")))</f>
        <v/>
      </c>
      <c r="AH205" s="4" t="str">
        <f>IFERROR(VLOOKUP(Table2[[#This Row],[Agency Name]],'Dropdown Values'!A:B,2,FALSE),"")</f>
        <v/>
      </c>
      <c r="AI205" s="2" t="str">
        <f>IF(OR(Table2[[#This Row],[Current Investigation Start Date]]="",Table2[[#This Row],[Referral Date]]=""),"",IFERROR(NETWORKDAYS(I205,J205,Holidays),""))</f>
        <v/>
      </c>
      <c r="AJ205" s="2" t="str">
        <f>IF(OR(Table2[[#This Row],[Initial Engagement Attempt Date]]="",Table2[[#This Row],[FTC Screening Date]]=""),"",IFERROR(NETWORKDAYS(Table2[[#This Row],[Initial Engagement Attempt Date]],Table2[[#This Row],[FTC Screening Date]],Holidays),""))</f>
        <v/>
      </c>
      <c r="AK20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05" s="4">
        <f>COUNTIFS(Table2[Agency Name],Table2[[#This Row],[Agency Name]],Table2[Client ID],Table2[[#This Row],[Client ID]])</f>
        <v>0</v>
      </c>
    </row>
    <row r="206" spans="12:38">
      <c r="L206" s="13"/>
      <c r="M206" s="13"/>
      <c r="N206" s="13"/>
      <c r="P206" s="13"/>
      <c r="W206" s="13"/>
      <c r="X206" s="13"/>
      <c r="AA20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0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06" s="4" t="str" cm="1">
        <f t="array" aca="1" ref="AC20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06" s="4">
        <f ca="1">LEN(Table2[[#This Row],[Data Checks]])</f>
        <v>0</v>
      </c>
      <c r="AE206" s="4" t="str">
        <f>IF(LEN(TRIM(Table2[[#This Row],[Referral Date]]))=0,"",IFERROR(NETWORKDAYS(Table2[[#This Row],[Referral Date]],EOMONTH(DATE('Reporting Month'!$B$2,'Reporting Month'!$B$1,1),0),Holidays),-NETWORKDAYS(EOMONTH(DATE('Reporting Month'!$B$2,'Reporting Month'!$B$1,1),0),Table2[[#This Row],[Referral Date]],Holidays)))</f>
        <v/>
      </c>
      <c r="AF20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06" s="4" t="str">
        <f>IF(OR(Table2[[#This Row],[Referral Date]]="",Table2[[#This Row],[FTC Screening Date]]=""),"",IFERROR(DATEDIF(Table2[[#This Row],[Referral Date]],Table2[[#This Row],[FTC Screening Date]],"d"),IFERROR(IF(DATEDIF(Table2[[#This Row],[FTC Screening Date]],Table2[[#This Row],[Referral Date]],"d")&gt;0,0,""),"")))</f>
        <v/>
      </c>
      <c r="AH206" s="4" t="str">
        <f>IFERROR(VLOOKUP(Table2[[#This Row],[Agency Name]],'Dropdown Values'!A:B,2,FALSE),"")</f>
        <v/>
      </c>
      <c r="AI206" s="2" t="str">
        <f>IF(OR(Table2[[#This Row],[Current Investigation Start Date]]="",Table2[[#This Row],[Referral Date]]=""),"",IFERROR(NETWORKDAYS(I206,J206,Holidays),""))</f>
        <v/>
      </c>
      <c r="AJ206" s="2" t="str">
        <f>IF(OR(Table2[[#This Row],[Initial Engagement Attempt Date]]="",Table2[[#This Row],[FTC Screening Date]]=""),"",IFERROR(NETWORKDAYS(Table2[[#This Row],[Initial Engagement Attempt Date]],Table2[[#This Row],[FTC Screening Date]],Holidays),""))</f>
        <v/>
      </c>
      <c r="AK20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06" s="4">
        <f>COUNTIFS(Table2[Agency Name],Table2[[#This Row],[Agency Name]],Table2[Client ID],Table2[[#This Row],[Client ID]])</f>
        <v>0</v>
      </c>
    </row>
    <row r="207" spans="12:38">
      <c r="L207" s="13"/>
      <c r="M207" s="13"/>
      <c r="N207" s="13"/>
      <c r="P207" s="13"/>
      <c r="W207" s="13"/>
      <c r="X207" s="13"/>
      <c r="AA20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0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07" s="4" t="str" cm="1">
        <f t="array" aca="1" ref="AC20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07" s="4">
        <f ca="1">LEN(Table2[[#This Row],[Data Checks]])</f>
        <v>0</v>
      </c>
      <c r="AE207" s="4" t="str">
        <f>IF(LEN(TRIM(Table2[[#This Row],[Referral Date]]))=0,"",IFERROR(NETWORKDAYS(Table2[[#This Row],[Referral Date]],EOMONTH(DATE('Reporting Month'!$B$2,'Reporting Month'!$B$1,1),0),Holidays),-NETWORKDAYS(EOMONTH(DATE('Reporting Month'!$B$2,'Reporting Month'!$B$1,1),0),Table2[[#This Row],[Referral Date]],Holidays)))</f>
        <v/>
      </c>
      <c r="AF20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07" s="4" t="str">
        <f>IF(OR(Table2[[#This Row],[Referral Date]]="",Table2[[#This Row],[FTC Screening Date]]=""),"",IFERROR(DATEDIF(Table2[[#This Row],[Referral Date]],Table2[[#This Row],[FTC Screening Date]],"d"),IFERROR(IF(DATEDIF(Table2[[#This Row],[FTC Screening Date]],Table2[[#This Row],[Referral Date]],"d")&gt;0,0,""),"")))</f>
        <v/>
      </c>
      <c r="AH207" s="4" t="str">
        <f>IFERROR(VLOOKUP(Table2[[#This Row],[Agency Name]],'Dropdown Values'!A:B,2,FALSE),"")</f>
        <v/>
      </c>
      <c r="AI207" s="2" t="str">
        <f>IF(OR(Table2[[#This Row],[Current Investigation Start Date]]="",Table2[[#This Row],[Referral Date]]=""),"",IFERROR(NETWORKDAYS(I207,J207,Holidays),""))</f>
        <v/>
      </c>
      <c r="AJ207" s="2" t="str">
        <f>IF(OR(Table2[[#This Row],[Initial Engagement Attempt Date]]="",Table2[[#This Row],[FTC Screening Date]]=""),"",IFERROR(NETWORKDAYS(Table2[[#This Row],[Initial Engagement Attempt Date]],Table2[[#This Row],[FTC Screening Date]],Holidays),""))</f>
        <v/>
      </c>
      <c r="AK20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07" s="4">
        <f>COUNTIFS(Table2[Agency Name],Table2[[#This Row],[Agency Name]],Table2[Client ID],Table2[[#This Row],[Client ID]])</f>
        <v>0</v>
      </c>
    </row>
    <row r="208" spans="12:38">
      <c r="L208" s="13"/>
      <c r="M208" s="13"/>
      <c r="N208" s="13"/>
      <c r="P208" s="13"/>
      <c r="W208" s="13"/>
      <c r="X208" s="13"/>
      <c r="AA20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0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08" s="4" t="str" cm="1">
        <f t="array" aca="1" ref="AC20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08" s="4">
        <f ca="1">LEN(Table2[[#This Row],[Data Checks]])</f>
        <v>0</v>
      </c>
      <c r="AE208" s="4" t="str">
        <f>IF(LEN(TRIM(Table2[[#This Row],[Referral Date]]))=0,"",IFERROR(NETWORKDAYS(Table2[[#This Row],[Referral Date]],EOMONTH(DATE('Reporting Month'!$B$2,'Reporting Month'!$B$1,1),0),Holidays),-NETWORKDAYS(EOMONTH(DATE('Reporting Month'!$B$2,'Reporting Month'!$B$1,1),0),Table2[[#This Row],[Referral Date]],Holidays)))</f>
        <v/>
      </c>
      <c r="AF20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08" s="4" t="str">
        <f>IF(OR(Table2[[#This Row],[Referral Date]]="",Table2[[#This Row],[FTC Screening Date]]=""),"",IFERROR(DATEDIF(Table2[[#This Row],[Referral Date]],Table2[[#This Row],[FTC Screening Date]],"d"),IFERROR(IF(DATEDIF(Table2[[#This Row],[FTC Screening Date]],Table2[[#This Row],[Referral Date]],"d")&gt;0,0,""),"")))</f>
        <v/>
      </c>
      <c r="AH208" s="4" t="str">
        <f>IFERROR(VLOOKUP(Table2[[#This Row],[Agency Name]],'Dropdown Values'!A:B,2,FALSE),"")</f>
        <v/>
      </c>
      <c r="AI208" s="2" t="str">
        <f>IF(OR(Table2[[#This Row],[Current Investigation Start Date]]="",Table2[[#This Row],[Referral Date]]=""),"",IFERROR(NETWORKDAYS(I208,J208,Holidays),""))</f>
        <v/>
      </c>
      <c r="AJ208" s="2" t="str">
        <f>IF(OR(Table2[[#This Row],[Initial Engagement Attempt Date]]="",Table2[[#This Row],[FTC Screening Date]]=""),"",IFERROR(NETWORKDAYS(Table2[[#This Row],[Initial Engagement Attempt Date]],Table2[[#This Row],[FTC Screening Date]],Holidays),""))</f>
        <v/>
      </c>
      <c r="AK20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08" s="4">
        <f>COUNTIFS(Table2[Agency Name],Table2[[#This Row],[Agency Name]],Table2[Client ID],Table2[[#This Row],[Client ID]])</f>
        <v>0</v>
      </c>
    </row>
    <row r="209" spans="12:38">
      <c r="L209" s="13"/>
      <c r="M209" s="13"/>
      <c r="N209" s="13"/>
      <c r="P209" s="13"/>
      <c r="W209" s="13"/>
      <c r="X209" s="13"/>
      <c r="AA20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0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09" s="4" t="str" cm="1">
        <f t="array" aca="1" ref="AC20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09" s="4">
        <f ca="1">LEN(Table2[[#This Row],[Data Checks]])</f>
        <v>0</v>
      </c>
      <c r="AE209" s="4" t="str">
        <f>IF(LEN(TRIM(Table2[[#This Row],[Referral Date]]))=0,"",IFERROR(NETWORKDAYS(Table2[[#This Row],[Referral Date]],EOMONTH(DATE('Reporting Month'!$B$2,'Reporting Month'!$B$1,1),0),Holidays),-NETWORKDAYS(EOMONTH(DATE('Reporting Month'!$B$2,'Reporting Month'!$B$1,1),0),Table2[[#This Row],[Referral Date]],Holidays)))</f>
        <v/>
      </c>
      <c r="AF20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09" s="4" t="str">
        <f>IF(OR(Table2[[#This Row],[Referral Date]]="",Table2[[#This Row],[FTC Screening Date]]=""),"",IFERROR(DATEDIF(Table2[[#This Row],[Referral Date]],Table2[[#This Row],[FTC Screening Date]],"d"),IFERROR(IF(DATEDIF(Table2[[#This Row],[FTC Screening Date]],Table2[[#This Row],[Referral Date]],"d")&gt;0,0,""),"")))</f>
        <v/>
      </c>
      <c r="AH209" s="4" t="str">
        <f>IFERROR(VLOOKUP(Table2[[#This Row],[Agency Name]],'Dropdown Values'!A:B,2,FALSE),"")</f>
        <v/>
      </c>
      <c r="AI209" s="2" t="str">
        <f>IF(OR(Table2[[#This Row],[Current Investigation Start Date]]="",Table2[[#This Row],[Referral Date]]=""),"",IFERROR(NETWORKDAYS(I209,J209,Holidays),""))</f>
        <v/>
      </c>
      <c r="AJ209" s="2" t="str">
        <f>IF(OR(Table2[[#This Row],[Initial Engagement Attempt Date]]="",Table2[[#This Row],[FTC Screening Date]]=""),"",IFERROR(NETWORKDAYS(Table2[[#This Row],[Initial Engagement Attempt Date]],Table2[[#This Row],[FTC Screening Date]],Holidays),""))</f>
        <v/>
      </c>
      <c r="AK20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09" s="4">
        <f>COUNTIFS(Table2[Agency Name],Table2[[#This Row],[Agency Name]],Table2[Client ID],Table2[[#This Row],[Client ID]])</f>
        <v>0</v>
      </c>
    </row>
    <row r="210" spans="12:38">
      <c r="L210" s="13"/>
      <c r="M210" s="13"/>
      <c r="N210" s="13"/>
      <c r="P210" s="13"/>
      <c r="W210" s="13"/>
      <c r="X210" s="13"/>
      <c r="AA21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1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10" s="4" t="str" cm="1">
        <f t="array" aca="1" ref="AC21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10" s="4">
        <f ca="1">LEN(Table2[[#This Row],[Data Checks]])</f>
        <v>0</v>
      </c>
      <c r="AE210" s="4" t="str">
        <f>IF(LEN(TRIM(Table2[[#This Row],[Referral Date]]))=0,"",IFERROR(NETWORKDAYS(Table2[[#This Row],[Referral Date]],EOMONTH(DATE('Reporting Month'!$B$2,'Reporting Month'!$B$1,1),0),Holidays),-NETWORKDAYS(EOMONTH(DATE('Reporting Month'!$B$2,'Reporting Month'!$B$1,1),0),Table2[[#This Row],[Referral Date]],Holidays)))</f>
        <v/>
      </c>
      <c r="AF21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10" s="4" t="str">
        <f>IF(OR(Table2[[#This Row],[Referral Date]]="",Table2[[#This Row],[FTC Screening Date]]=""),"",IFERROR(DATEDIF(Table2[[#This Row],[Referral Date]],Table2[[#This Row],[FTC Screening Date]],"d"),IFERROR(IF(DATEDIF(Table2[[#This Row],[FTC Screening Date]],Table2[[#This Row],[Referral Date]],"d")&gt;0,0,""),"")))</f>
        <v/>
      </c>
      <c r="AH210" s="4" t="str">
        <f>IFERROR(VLOOKUP(Table2[[#This Row],[Agency Name]],'Dropdown Values'!A:B,2,FALSE),"")</f>
        <v/>
      </c>
      <c r="AI210" s="2" t="str">
        <f>IF(OR(Table2[[#This Row],[Current Investigation Start Date]]="",Table2[[#This Row],[Referral Date]]=""),"",IFERROR(NETWORKDAYS(I210,J210,Holidays),""))</f>
        <v/>
      </c>
      <c r="AJ210" s="2" t="str">
        <f>IF(OR(Table2[[#This Row],[Initial Engagement Attempt Date]]="",Table2[[#This Row],[FTC Screening Date]]=""),"",IFERROR(NETWORKDAYS(Table2[[#This Row],[Initial Engagement Attempt Date]],Table2[[#This Row],[FTC Screening Date]],Holidays),""))</f>
        <v/>
      </c>
      <c r="AK21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10" s="4">
        <f>COUNTIFS(Table2[Agency Name],Table2[[#This Row],[Agency Name]],Table2[Client ID],Table2[[#This Row],[Client ID]])</f>
        <v>0</v>
      </c>
    </row>
    <row r="211" spans="12:38">
      <c r="L211" s="13"/>
      <c r="M211" s="13"/>
      <c r="N211" s="13"/>
      <c r="P211" s="13"/>
      <c r="W211" s="13"/>
      <c r="X211" s="13"/>
      <c r="AA21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1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11" s="4" t="str" cm="1">
        <f t="array" aca="1" ref="AC21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11" s="4">
        <f ca="1">LEN(Table2[[#This Row],[Data Checks]])</f>
        <v>0</v>
      </c>
      <c r="AE211" s="4" t="str">
        <f>IF(LEN(TRIM(Table2[[#This Row],[Referral Date]]))=0,"",IFERROR(NETWORKDAYS(Table2[[#This Row],[Referral Date]],EOMONTH(DATE('Reporting Month'!$B$2,'Reporting Month'!$B$1,1),0),Holidays),-NETWORKDAYS(EOMONTH(DATE('Reporting Month'!$B$2,'Reporting Month'!$B$1,1),0),Table2[[#This Row],[Referral Date]],Holidays)))</f>
        <v/>
      </c>
      <c r="AF21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11" s="4" t="str">
        <f>IF(OR(Table2[[#This Row],[Referral Date]]="",Table2[[#This Row],[FTC Screening Date]]=""),"",IFERROR(DATEDIF(Table2[[#This Row],[Referral Date]],Table2[[#This Row],[FTC Screening Date]],"d"),IFERROR(IF(DATEDIF(Table2[[#This Row],[FTC Screening Date]],Table2[[#This Row],[Referral Date]],"d")&gt;0,0,""),"")))</f>
        <v/>
      </c>
      <c r="AH211" s="4" t="str">
        <f>IFERROR(VLOOKUP(Table2[[#This Row],[Agency Name]],'Dropdown Values'!A:B,2,FALSE),"")</f>
        <v/>
      </c>
      <c r="AI211" s="2" t="str">
        <f>IF(OR(Table2[[#This Row],[Current Investigation Start Date]]="",Table2[[#This Row],[Referral Date]]=""),"",IFERROR(NETWORKDAYS(I211,J211,Holidays),""))</f>
        <v/>
      </c>
      <c r="AJ211" s="2" t="str">
        <f>IF(OR(Table2[[#This Row],[Initial Engagement Attempt Date]]="",Table2[[#This Row],[FTC Screening Date]]=""),"",IFERROR(NETWORKDAYS(Table2[[#This Row],[Initial Engagement Attempt Date]],Table2[[#This Row],[FTC Screening Date]],Holidays),""))</f>
        <v/>
      </c>
      <c r="AK21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11" s="4">
        <f>COUNTIFS(Table2[Agency Name],Table2[[#This Row],[Agency Name]],Table2[Client ID],Table2[[#This Row],[Client ID]])</f>
        <v>0</v>
      </c>
    </row>
    <row r="212" spans="12:38">
      <c r="L212" s="13"/>
      <c r="M212" s="13"/>
      <c r="N212" s="13"/>
      <c r="P212" s="13"/>
      <c r="W212" s="13"/>
      <c r="X212" s="13"/>
      <c r="AA21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1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12" s="4" t="str" cm="1">
        <f t="array" aca="1" ref="AC21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12" s="4">
        <f ca="1">LEN(Table2[[#This Row],[Data Checks]])</f>
        <v>0</v>
      </c>
      <c r="AE212" s="4" t="str">
        <f>IF(LEN(TRIM(Table2[[#This Row],[Referral Date]]))=0,"",IFERROR(NETWORKDAYS(Table2[[#This Row],[Referral Date]],EOMONTH(DATE('Reporting Month'!$B$2,'Reporting Month'!$B$1,1),0),Holidays),-NETWORKDAYS(EOMONTH(DATE('Reporting Month'!$B$2,'Reporting Month'!$B$1,1),0),Table2[[#This Row],[Referral Date]],Holidays)))</f>
        <v/>
      </c>
      <c r="AF21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12" s="4" t="str">
        <f>IF(OR(Table2[[#This Row],[Referral Date]]="",Table2[[#This Row],[FTC Screening Date]]=""),"",IFERROR(DATEDIF(Table2[[#This Row],[Referral Date]],Table2[[#This Row],[FTC Screening Date]],"d"),IFERROR(IF(DATEDIF(Table2[[#This Row],[FTC Screening Date]],Table2[[#This Row],[Referral Date]],"d")&gt;0,0,""),"")))</f>
        <v/>
      </c>
      <c r="AH212" s="4" t="str">
        <f>IFERROR(VLOOKUP(Table2[[#This Row],[Agency Name]],'Dropdown Values'!A:B,2,FALSE),"")</f>
        <v/>
      </c>
      <c r="AI212" s="2" t="str">
        <f>IF(OR(Table2[[#This Row],[Current Investigation Start Date]]="",Table2[[#This Row],[Referral Date]]=""),"",IFERROR(NETWORKDAYS(I212,J212,Holidays),""))</f>
        <v/>
      </c>
      <c r="AJ212" s="2" t="str">
        <f>IF(OR(Table2[[#This Row],[Initial Engagement Attempt Date]]="",Table2[[#This Row],[FTC Screening Date]]=""),"",IFERROR(NETWORKDAYS(Table2[[#This Row],[Initial Engagement Attempt Date]],Table2[[#This Row],[FTC Screening Date]],Holidays),""))</f>
        <v/>
      </c>
      <c r="AK21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12" s="4">
        <f>COUNTIFS(Table2[Agency Name],Table2[[#This Row],[Agency Name]],Table2[Client ID],Table2[[#This Row],[Client ID]])</f>
        <v>0</v>
      </c>
    </row>
    <row r="213" spans="12:38">
      <c r="L213" s="13"/>
      <c r="M213" s="13"/>
      <c r="N213" s="13"/>
      <c r="P213" s="13"/>
      <c r="W213" s="13"/>
      <c r="X213" s="13"/>
      <c r="AA21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1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13" s="4" t="str" cm="1">
        <f t="array" aca="1" ref="AC21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13" s="4">
        <f ca="1">LEN(Table2[[#This Row],[Data Checks]])</f>
        <v>0</v>
      </c>
      <c r="AE213" s="4" t="str">
        <f>IF(LEN(TRIM(Table2[[#This Row],[Referral Date]]))=0,"",IFERROR(NETWORKDAYS(Table2[[#This Row],[Referral Date]],EOMONTH(DATE('Reporting Month'!$B$2,'Reporting Month'!$B$1,1),0),Holidays),-NETWORKDAYS(EOMONTH(DATE('Reporting Month'!$B$2,'Reporting Month'!$B$1,1),0),Table2[[#This Row],[Referral Date]],Holidays)))</f>
        <v/>
      </c>
      <c r="AF21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13" s="4" t="str">
        <f>IF(OR(Table2[[#This Row],[Referral Date]]="",Table2[[#This Row],[FTC Screening Date]]=""),"",IFERROR(DATEDIF(Table2[[#This Row],[Referral Date]],Table2[[#This Row],[FTC Screening Date]],"d"),IFERROR(IF(DATEDIF(Table2[[#This Row],[FTC Screening Date]],Table2[[#This Row],[Referral Date]],"d")&gt;0,0,""),"")))</f>
        <v/>
      </c>
      <c r="AH213" s="4" t="str">
        <f>IFERROR(VLOOKUP(Table2[[#This Row],[Agency Name]],'Dropdown Values'!A:B,2,FALSE),"")</f>
        <v/>
      </c>
      <c r="AI213" s="2" t="str">
        <f>IF(OR(Table2[[#This Row],[Current Investigation Start Date]]="",Table2[[#This Row],[Referral Date]]=""),"",IFERROR(NETWORKDAYS(I213,J213,Holidays),""))</f>
        <v/>
      </c>
      <c r="AJ213" s="2" t="str">
        <f>IF(OR(Table2[[#This Row],[Initial Engagement Attempt Date]]="",Table2[[#This Row],[FTC Screening Date]]=""),"",IFERROR(NETWORKDAYS(Table2[[#This Row],[Initial Engagement Attempt Date]],Table2[[#This Row],[FTC Screening Date]],Holidays),""))</f>
        <v/>
      </c>
      <c r="AK21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13" s="4">
        <f>COUNTIFS(Table2[Agency Name],Table2[[#This Row],[Agency Name]],Table2[Client ID],Table2[[#This Row],[Client ID]])</f>
        <v>0</v>
      </c>
    </row>
    <row r="214" spans="12:38">
      <c r="L214" s="13"/>
      <c r="M214" s="13"/>
      <c r="N214" s="13"/>
      <c r="P214" s="13"/>
      <c r="W214" s="13"/>
      <c r="X214" s="13"/>
      <c r="AA21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1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14" s="4" t="str" cm="1">
        <f t="array" aca="1" ref="AC21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14" s="4">
        <f ca="1">LEN(Table2[[#This Row],[Data Checks]])</f>
        <v>0</v>
      </c>
      <c r="AE214" s="4" t="str">
        <f>IF(LEN(TRIM(Table2[[#This Row],[Referral Date]]))=0,"",IFERROR(NETWORKDAYS(Table2[[#This Row],[Referral Date]],EOMONTH(DATE('Reporting Month'!$B$2,'Reporting Month'!$B$1,1),0),Holidays),-NETWORKDAYS(EOMONTH(DATE('Reporting Month'!$B$2,'Reporting Month'!$B$1,1),0),Table2[[#This Row],[Referral Date]],Holidays)))</f>
        <v/>
      </c>
      <c r="AF21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14" s="4" t="str">
        <f>IF(OR(Table2[[#This Row],[Referral Date]]="",Table2[[#This Row],[FTC Screening Date]]=""),"",IFERROR(DATEDIF(Table2[[#This Row],[Referral Date]],Table2[[#This Row],[FTC Screening Date]],"d"),IFERROR(IF(DATEDIF(Table2[[#This Row],[FTC Screening Date]],Table2[[#This Row],[Referral Date]],"d")&gt;0,0,""),"")))</f>
        <v/>
      </c>
      <c r="AH214" s="4" t="str">
        <f>IFERROR(VLOOKUP(Table2[[#This Row],[Agency Name]],'Dropdown Values'!A:B,2,FALSE),"")</f>
        <v/>
      </c>
      <c r="AI214" s="2" t="str">
        <f>IF(OR(Table2[[#This Row],[Current Investigation Start Date]]="",Table2[[#This Row],[Referral Date]]=""),"",IFERROR(NETWORKDAYS(I214,J214,Holidays),""))</f>
        <v/>
      </c>
      <c r="AJ214" s="2" t="str">
        <f>IF(OR(Table2[[#This Row],[Initial Engagement Attempt Date]]="",Table2[[#This Row],[FTC Screening Date]]=""),"",IFERROR(NETWORKDAYS(Table2[[#This Row],[Initial Engagement Attempt Date]],Table2[[#This Row],[FTC Screening Date]],Holidays),""))</f>
        <v/>
      </c>
      <c r="AK21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14" s="4">
        <f>COUNTIFS(Table2[Agency Name],Table2[[#This Row],[Agency Name]],Table2[Client ID],Table2[[#This Row],[Client ID]])</f>
        <v>0</v>
      </c>
    </row>
    <row r="215" spans="12:38">
      <c r="L215" s="13"/>
      <c r="M215" s="13"/>
      <c r="N215" s="13"/>
      <c r="P215" s="13"/>
      <c r="W215" s="13"/>
      <c r="X215" s="13"/>
      <c r="AA21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1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15" s="4" t="str" cm="1">
        <f t="array" aca="1" ref="AC21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15" s="4">
        <f ca="1">LEN(Table2[[#This Row],[Data Checks]])</f>
        <v>0</v>
      </c>
      <c r="AE215" s="4" t="str">
        <f>IF(LEN(TRIM(Table2[[#This Row],[Referral Date]]))=0,"",IFERROR(NETWORKDAYS(Table2[[#This Row],[Referral Date]],EOMONTH(DATE('Reporting Month'!$B$2,'Reporting Month'!$B$1,1),0),Holidays),-NETWORKDAYS(EOMONTH(DATE('Reporting Month'!$B$2,'Reporting Month'!$B$1,1),0),Table2[[#This Row],[Referral Date]],Holidays)))</f>
        <v/>
      </c>
      <c r="AF21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15" s="4" t="str">
        <f>IF(OR(Table2[[#This Row],[Referral Date]]="",Table2[[#This Row],[FTC Screening Date]]=""),"",IFERROR(DATEDIF(Table2[[#This Row],[Referral Date]],Table2[[#This Row],[FTC Screening Date]],"d"),IFERROR(IF(DATEDIF(Table2[[#This Row],[FTC Screening Date]],Table2[[#This Row],[Referral Date]],"d")&gt;0,0,""),"")))</f>
        <v/>
      </c>
      <c r="AH215" s="4" t="str">
        <f>IFERROR(VLOOKUP(Table2[[#This Row],[Agency Name]],'Dropdown Values'!A:B,2,FALSE),"")</f>
        <v/>
      </c>
      <c r="AI215" s="2" t="str">
        <f>IF(OR(Table2[[#This Row],[Current Investigation Start Date]]="",Table2[[#This Row],[Referral Date]]=""),"",IFERROR(NETWORKDAYS(I215,J215,Holidays),""))</f>
        <v/>
      </c>
      <c r="AJ215" s="2" t="str">
        <f>IF(OR(Table2[[#This Row],[Initial Engagement Attempt Date]]="",Table2[[#This Row],[FTC Screening Date]]=""),"",IFERROR(NETWORKDAYS(Table2[[#This Row],[Initial Engagement Attempt Date]],Table2[[#This Row],[FTC Screening Date]],Holidays),""))</f>
        <v/>
      </c>
      <c r="AK21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15" s="4">
        <f>COUNTIFS(Table2[Agency Name],Table2[[#This Row],[Agency Name]],Table2[Client ID],Table2[[#This Row],[Client ID]])</f>
        <v>0</v>
      </c>
    </row>
    <row r="216" spans="12:38">
      <c r="L216" s="13"/>
      <c r="M216" s="13"/>
      <c r="N216" s="13"/>
      <c r="P216" s="13"/>
      <c r="W216" s="13"/>
      <c r="X216" s="13"/>
      <c r="AA21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1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16" s="4" t="str" cm="1">
        <f t="array" aca="1" ref="AC21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16" s="4">
        <f ca="1">LEN(Table2[[#This Row],[Data Checks]])</f>
        <v>0</v>
      </c>
      <c r="AE216" s="4" t="str">
        <f>IF(LEN(TRIM(Table2[[#This Row],[Referral Date]]))=0,"",IFERROR(NETWORKDAYS(Table2[[#This Row],[Referral Date]],EOMONTH(DATE('Reporting Month'!$B$2,'Reporting Month'!$B$1,1),0),Holidays),-NETWORKDAYS(EOMONTH(DATE('Reporting Month'!$B$2,'Reporting Month'!$B$1,1),0),Table2[[#This Row],[Referral Date]],Holidays)))</f>
        <v/>
      </c>
      <c r="AF21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16" s="4" t="str">
        <f>IF(OR(Table2[[#This Row],[Referral Date]]="",Table2[[#This Row],[FTC Screening Date]]=""),"",IFERROR(DATEDIF(Table2[[#This Row],[Referral Date]],Table2[[#This Row],[FTC Screening Date]],"d"),IFERROR(IF(DATEDIF(Table2[[#This Row],[FTC Screening Date]],Table2[[#This Row],[Referral Date]],"d")&gt;0,0,""),"")))</f>
        <v/>
      </c>
      <c r="AH216" s="4" t="str">
        <f>IFERROR(VLOOKUP(Table2[[#This Row],[Agency Name]],'Dropdown Values'!A:B,2,FALSE),"")</f>
        <v/>
      </c>
      <c r="AI216" s="2" t="str">
        <f>IF(OR(Table2[[#This Row],[Current Investigation Start Date]]="",Table2[[#This Row],[Referral Date]]=""),"",IFERROR(NETWORKDAYS(I216,J216,Holidays),""))</f>
        <v/>
      </c>
      <c r="AJ216" s="2" t="str">
        <f>IF(OR(Table2[[#This Row],[Initial Engagement Attempt Date]]="",Table2[[#This Row],[FTC Screening Date]]=""),"",IFERROR(NETWORKDAYS(Table2[[#This Row],[Initial Engagement Attempt Date]],Table2[[#This Row],[FTC Screening Date]],Holidays),""))</f>
        <v/>
      </c>
      <c r="AK21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16" s="4">
        <f>COUNTIFS(Table2[Agency Name],Table2[[#This Row],[Agency Name]],Table2[Client ID],Table2[[#This Row],[Client ID]])</f>
        <v>0</v>
      </c>
    </row>
    <row r="217" spans="12:38">
      <c r="L217" s="13"/>
      <c r="M217" s="13"/>
      <c r="N217" s="13"/>
      <c r="P217" s="13"/>
      <c r="W217" s="13"/>
      <c r="X217" s="13"/>
      <c r="AA21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1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17" s="4" t="str" cm="1">
        <f t="array" aca="1" ref="AC21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17" s="4">
        <f ca="1">LEN(Table2[[#This Row],[Data Checks]])</f>
        <v>0</v>
      </c>
      <c r="AE217" s="4" t="str">
        <f>IF(LEN(TRIM(Table2[[#This Row],[Referral Date]]))=0,"",IFERROR(NETWORKDAYS(Table2[[#This Row],[Referral Date]],EOMONTH(DATE('Reporting Month'!$B$2,'Reporting Month'!$B$1,1),0),Holidays),-NETWORKDAYS(EOMONTH(DATE('Reporting Month'!$B$2,'Reporting Month'!$B$1,1),0),Table2[[#This Row],[Referral Date]],Holidays)))</f>
        <v/>
      </c>
      <c r="AF21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17" s="4" t="str">
        <f>IF(OR(Table2[[#This Row],[Referral Date]]="",Table2[[#This Row],[FTC Screening Date]]=""),"",IFERROR(DATEDIF(Table2[[#This Row],[Referral Date]],Table2[[#This Row],[FTC Screening Date]],"d"),IFERROR(IF(DATEDIF(Table2[[#This Row],[FTC Screening Date]],Table2[[#This Row],[Referral Date]],"d")&gt;0,0,""),"")))</f>
        <v/>
      </c>
      <c r="AH217" s="4" t="str">
        <f>IFERROR(VLOOKUP(Table2[[#This Row],[Agency Name]],'Dropdown Values'!A:B,2,FALSE),"")</f>
        <v/>
      </c>
      <c r="AI217" s="2" t="str">
        <f>IF(OR(Table2[[#This Row],[Current Investigation Start Date]]="",Table2[[#This Row],[Referral Date]]=""),"",IFERROR(NETWORKDAYS(I217,J217,Holidays),""))</f>
        <v/>
      </c>
      <c r="AJ217" s="2" t="str">
        <f>IF(OR(Table2[[#This Row],[Initial Engagement Attempt Date]]="",Table2[[#This Row],[FTC Screening Date]]=""),"",IFERROR(NETWORKDAYS(Table2[[#This Row],[Initial Engagement Attempt Date]],Table2[[#This Row],[FTC Screening Date]],Holidays),""))</f>
        <v/>
      </c>
      <c r="AK21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17" s="4">
        <f>COUNTIFS(Table2[Agency Name],Table2[[#This Row],[Agency Name]],Table2[Client ID],Table2[[#This Row],[Client ID]])</f>
        <v>0</v>
      </c>
    </row>
    <row r="218" spans="12:38">
      <c r="L218" s="13"/>
      <c r="M218" s="13"/>
      <c r="N218" s="13"/>
      <c r="P218" s="13"/>
      <c r="W218" s="13"/>
      <c r="X218" s="13"/>
      <c r="AA21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1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18" s="4" t="str" cm="1">
        <f t="array" aca="1" ref="AC21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18" s="4">
        <f ca="1">LEN(Table2[[#This Row],[Data Checks]])</f>
        <v>0</v>
      </c>
      <c r="AE218" s="4" t="str">
        <f>IF(LEN(TRIM(Table2[[#This Row],[Referral Date]]))=0,"",IFERROR(NETWORKDAYS(Table2[[#This Row],[Referral Date]],EOMONTH(DATE('Reporting Month'!$B$2,'Reporting Month'!$B$1,1),0),Holidays),-NETWORKDAYS(EOMONTH(DATE('Reporting Month'!$B$2,'Reporting Month'!$B$1,1),0),Table2[[#This Row],[Referral Date]],Holidays)))</f>
        <v/>
      </c>
      <c r="AF21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18" s="4" t="str">
        <f>IF(OR(Table2[[#This Row],[Referral Date]]="",Table2[[#This Row],[FTC Screening Date]]=""),"",IFERROR(DATEDIF(Table2[[#This Row],[Referral Date]],Table2[[#This Row],[FTC Screening Date]],"d"),IFERROR(IF(DATEDIF(Table2[[#This Row],[FTC Screening Date]],Table2[[#This Row],[Referral Date]],"d")&gt;0,0,""),"")))</f>
        <v/>
      </c>
      <c r="AH218" s="4" t="str">
        <f>IFERROR(VLOOKUP(Table2[[#This Row],[Agency Name]],'Dropdown Values'!A:B,2,FALSE),"")</f>
        <v/>
      </c>
      <c r="AI218" s="2" t="str">
        <f>IF(OR(Table2[[#This Row],[Current Investigation Start Date]]="",Table2[[#This Row],[Referral Date]]=""),"",IFERROR(NETWORKDAYS(I218,J218,Holidays),""))</f>
        <v/>
      </c>
      <c r="AJ218" s="2" t="str">
        <f>IF(OR(Table2[[#This Row],[Initial Engagement Attempt Date]]="",Table2[[#This Row],[FTC Screening Date]]=""),"",IFERROR(NETWORKDAYS(Table2[[#This Row],[Initial Engagement Attempt Date]],Table2[[#This Row],[FTC Screening Date]],Holidays),""))</f>
        <v/>
      </c>
      <c r="AK21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18" s="4">
        <f>COUNTIFS(Table2[Agency Name],Table2[[#This Row],[Agency Name]],Table2[Client ID],Table2[[#This Row],[Client ID]])</f>
        <v>0</v>
      </c>
    </row>
    <row r="219" spans="12:38">
      <c r="L219" s="13"/>
      <c r="M219" s="13"/>
      <c r="N219" s="13"/>
      <c r="P219" s="13"/>
      <c r="W219" s="13"/>
      <c r="X219" s="13"/>
      <c r="AA21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1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19" s="4" t="str" cm="1">
        <f t="array" aca="1" ref="AC21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19" s="4">
        <f ca="1">LEN(Table2[[#This Row],[Data Checks]])</f>
        <v>0</v>
      </c>
      <c r="AE219" s="4" t="str">
        <f>IF(LEN(TRIM(Table2[[#This Row],[Referral Date]]))=0,"",IFERROR(NETWORKDAYS(Table2[[#This Row],[Referral Date]],EOMONTH(DATE('Reporting Month'!$B$2,'Reporting Month'!$B$1,1),0),Holidays),-NETWORKDAYS(EOMONTH(DATE('Reporting Month'!$B$2,'Reporting Month'!$B$1,1),0),Table2[[#This Row],[Referral Date]],Holidays)))</f>
        <v/>
      </c>
      <c r="AF21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19" s="4" t="str">
        <f>IF(OR(Table2[[#This Row],[Referral Date]]="",Table2[[#This Row],[FTC Screening Date]]=""),"",IFERROR(DATEDIF(Table2[[#This Row],[Referral Date]],Table2[[#This Row],[FTC Screening Date]],"d"),IFERROR(IF(DATEDIF(Table2[[#This Row],[FTC Screening Date]],Table2[[#This Row],[Referral Date]],"d")&gt;0,0,""),"")))</f>
        <v/>
      </c>
      <c r="AH219" s="4" t="str">
        <f>IFERROR(VLOOKUP(Table2[[#This Row],[Agency Name]],'Dropdown Values'!A:B,2,FALSE),"")</f>
        <v/>
      </c>
      <c r="AI219" s="2" t="str">
        <f>IF(OR(Table2[[#This Row],[Current Investigation Start Date]]="",Table2[[#This Row],[Referral Date]]=""),"",IFERROR(NETWORKDAYS(I219,J219,Holidays),""))</f>
        <v/>
      </c>
      <c r="AJ219" s="2" t="str">
        <f>IF(OR(Table2[[#This Row],[Initial Engagement Attempt Date]]="",Table2[[#This Row],[FTC Screening Date]]=""),"",IFERROR(NETWORKDAYS(Table2[[#This Row],[Initial Engagement Attempt Date]],Table2[[#This Row],[FTC Screening Date]],Holidays),""))</f>
        <v/>
      </c>
      <c r="AK21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19" s="4">
        <f>COUNTIFS(Table2[Agency Name],Table2[[#This Row],[Agency Name]],Table2[Client ID],Table2[[#This Row],[Client ID]])</f>
        <v>0</v>
      </c>
    </row>
    <row r="220" spans="12:38">
      <c r="L220" s="13"/>
      <c r="M220" s="13"/>
      <c r="N220" s="13"/>
      <c r="P220" s="13"/>
      <c r="W220" s="13"/>
      <c r="X220" s="13"/>
      <c r="AA22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2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20" s="4" t="str" cm="1">
        <f t="array" aca="1" ref="AC22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20" s="4">
        <f ca="1">LEN(Table2[[#This Row],[Data Checks]])</f>
        <v>0</v>
      </c>
      <c r="AE220" s="4" t="str">
        <f>IF(LEN(TRIM(Table2[[#This Row],[Referral Date]]))=0,"",IFERROR(NETWORKDAYS(Table2[[#This Row],[Referral Date]],EOMONTH(DATE('Reporting Month'!$B$2,'Reporting Month'!$B$1,1),0),Holidays),-NETWORKDAYS(EOMONTH(DATE('Reporting Month'!$B$2,'Reporting Month'!$B$1,1),0),Table2[[#This Row],[Referral Date]],Holidays)))</f>
        <v/>
      </c>
      <c r="AF22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20" s="4" t="str">
        <f>IF(OR(Table2[[#This Row],[Referral Date]]="",Table2[[#This Row],[FTC Screening Date]]=""),"",IFERROR(DATEDIF(Table2[[#This Row],[Referral Date]],Table2[[#This Row],[FTC Screening Date]],"d"),IFERROR(IF(DATEDIF(Table2[[#This Row],[FTC Screening Date]],Table2[[#This Row],[Referral Date]],"d")&gt;0,0,""),"")))</f>
        <v/>
      </c>
      <c r="AH220" s="4" t="str">
        <f>IFERROR(VLOOKUP(Table2[[#This Row],[Agency Name]],'Dropdown Values'!A:B,2,FALSE),"")</f>
        <v/>
      </c>
      <c r="AI220" s="2" t="str">
        <f>IF(OR(Table2[[#This Row],[Current Investigation Start Date]]="",Table2[[#This Row],[Referral Date]]=""),"",IFERROR(NETWORKDAYS(I220,J220,Holidays),""))</f>
        <v/>
      </c>
      <c r="AJ220" s="2" t="str">
        <f>IF(OR(Table2[[#This Row],[Initial Engagement Attempt Date]]="",Table2[[#This Row],[FTC Screening Date]]=""),"",IFERROR(NETWORKDAYS(Table2[[#This Row],[Initial Engagement Attempt Date]],Table2[[#This Row],[FTC Screening Date]],Holidays),""))</f>
        <v/>
      </c>
      <c r="AK22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20" s="4">
        <f>COUNTIFS(Table2[Agency Name],Table2[[#This Row],[Agency Name]],Table2[Client ID],Table2[[#This Row],[Client ID]])</f>
        <v>0</v>
      </c>
    </row>
    <row r="221" spans="12:38">
      <c r="L221" s="13"/>
      <c r="M221" s="13"/>
      <c r="N221" s="13"/>
      <c r="P221" s="13"/>
      <c r="W221" s="13"/>
      <c r="X221" s="13"/>
      <c r="AA22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2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21" s="4" t="str" cm="1">
        <f t="array" aca="1" ref="AC22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21" s="4">
        <f ca="1">LEN(Table2[[#This Row],[Data Checks]])</f>
        <v>0</v>
      </c>
      <c r="AE221" s="4" t="str">
        <f>IF(LEN(TRIM(Table2[[#This Row],[Referral Date]]))=0,"",IFERROR(NETWORKDAYS(Table2[[#This Row],[Referral Date]],EOMONTH(DATE('Reporting Month'!$B$2,'Reporting Month'!$B$1,1),0),Holidays),-NETWORKDAYS(EOMONTH(DATE('Reporting Month'!$B$2,'Reporting Month'!$B$1,1),0),Table2[[#This Row],[Referral Date]],Holidays)))</f>
        <v/>
      </c>
      <c r="AF22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21" s="4" t="str">
        <f>IF(OR(Table2[[#This Row],[Referral Date]]="",Table2[[#This Row],[FTC Screening Date]]=""),"",IFERROR(DATEDIF(Table2[[#This Row],[Referral Date]],Table2[[#This Row],[FTC Screening Date]],"d"),IFERROR(IF(DATEDIF(Table2[[#This Row],[FTC Screening Date]],Table2[[#This Row],[Referral Date]],"d")&gt;0,0,""),"")))</f>
        <v/>
      </c>
      <c r="AH221" s="4" t="str">
        <f>IFERROR(VLOOKUP(Table2[[#This Row],[Agency Name]],'Dropdown Values'!A:B,2,FALSE),"")</f>
        <v/>
      </c>
      <c r="AI221" s="2" t="str">
        <f>IF(OR(Table2[[#This Row],[Current Investigation Start Date]]="",Table2[[#This Row],[Referral Date]]=""),"",IFERROR(NETWORKDAYS(I221,J221,Holidays),""))</f>
        <v/>
      </c>
      <c r="AJ221" s="2" t="str">
        <f>IF(OR(Table2[[#This Row],[Initial Engagement Attempt Date]]="",Table2[[#This Row],[FTC Screening Date]]=""),"",IFERROR(NETWORKDAYS(Table2[[#This Row],[Initial Engagement Attempt Date]],Table2[[#This Row],[FTC Screening Date]],Holidays),""))</f>
        <v/>
      </c>
      <c r="AK22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21" s="4">
        <f>COUNTIFS(Table2[Agency Name],Table2[[#This Row],[Agency Name]],Table2[Client ID],Table2[[#This Row],[Client ID]])</f>
        <v>0</v>
      </c>
    </row>
    <row r="222" spans="12:38">
      <c r="L222" s="13"/>
      <c r="M222" s="13"/>
      <c r="N222" s="13"/>
      <c r="P222" s="13"/>
      <c r="W222" s="13"/>
      <c r="X222" s="13"/>
      <c r="AA22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2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22" s="4" t="str" cm="1">
        <f t="array" aca="1" ref="AC22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22" s="4">
        <f ca="1">LEN(Table2[[#This Row],[Data Checks]])</f>
        <v>0</v>
      </c>
      <c r="AE222" s="4" t="str">
        <f>IF(LEN(TRIM(Table2[[#This Row],[Referral Date]]))=0,"",IFERROR(NETWORKDAYS(Table2[[#This Row],[Referral Date]],EOMONTH(DATE('Reporting Month'!$B$2,'Reporting Month'!$B$1,1),0),Holidays),-NETWORKDAYS(EOMONTH(DATE('Reporting Month'!$B$2,'Reporting Month'!$B$1,1),0),Table2[[#This Row],[Referral Date]],Holidays)))</f>
        <v/>
      </c>
      <c r="AF22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22" s="4" t="str">
        <f>IF(OR(Table2[[#This Row],[Referral Date]]="",Table2[[#This Row],[FTC Screening Date]]=""),"",IFERROR(DATEDIF(Table2[[#This Row],[Referral Date]],Table2[[#This Row],[FTC Screening Date]],"d"),IFERROR(IF(DATEDIF(Table2[[#This Row],[FTC Screening Date]],Table2[[#This Row],[Referral Date]],"d")&gt;0,0,""),"")))</f>
        <v/>
      </c>
      <c r="AH222" s="4" t="str">
        <f>IFERROR(VLOOKUP(Table2[[#This Row],[Agency Name]],'Dropdown Values'!A:B,2,FALSE),"")</f>
        <v/>
      </c>
      <c r="AI222" s="2" t="str">
        <f>IF(OR(Table2[[#This Row],[Current Investigation Start Date]]="",Table2[[#This Row],[Referral Date]]=""),"",IFERROR(NETWORKDAYS(I222,J222,Holidays),""))</f>
        <v/>
      </c>
      <c r="AJ222" s="2" t="str">
        <f>IF(OR(Table2[[#This Row],[Initial Engagement Attempt Date]]="",Table2[[#This Row],[FTC Screening Date]]=""),"",IFERROR(NETWORKDAYS(Table2[[#This Row],[Initial Engagement Attempt Date]],Table2[[#This Row],[FTC Screening Date]],Holidays),""))</f>
        <v/>
      </c>
      <c r="AK22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22" s="4">
        <f>COUNTIFS(Table2[Agency Name],Table2[[#This Row],[Agency Name]],Table2[Client ID],Table2[[#This Row],[Client ID]])</f>
        <v>0</v>
      </c>
    </row>
    <row r="223" spans="12:38">
      <c r="L223" s="13"/>
      <c r="M223" s="13"/>
      <c r="N223" s="13"/>
      <c r="P223" s="13"/>
      <c r="W223" s="13"/>
      <c r="X223" s="13"/>
      <c r="AA22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2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23" s="4" t="str" cm="1">
        <f t="array" aca="1" ref="AC22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23" s="4">
        <f ca="1">LEN(Table2[[#This Row],[Data Checks]])</f>
        <v>0</v>
      </c>
      <c r="AE223" s="4" t="str">
        <f>IF(LEN(TRIM(Table2[[#This Row],[Referral Date]]))=0,"",IFERROR(NETWORKDAYS(Table2[[#This Row],[Referral Date]],EOMONTH(DATE('Reporting Month'!$B$2,'Reporting Month'!$B$1,1),0),Holidays),-NETWORKDAYS(EOMONTH(DATE('Reporting Month'!$B$2,'Reporting Month'!$B$1,1),0),Table2[[#This Row],[Referral Date]],Holidays)))</f>
        <v/>
      </c>
      <c r="AF22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23" s="4" t="str">
        <f>IF(OR(Table2[[#This Row],[Referral Date]]="",Table2[[#This Row],[FTC Screening Date]]=""),"",IFERROR(DATEDIF(Table2[[#This Row],[Referral Date]],Table2[[#This Row],[FTC Screening Date]],"d"),IFERROR(IF(DATEDIF(Table2[[#This Row],[FTC Screening Date]],Table2[[#This Row],[Referral Date]],"d")&gt;0,0,""),"")))</f>
        <v/>
      </c>
      <c r="AH223" s="4" t="str">
        <f>IFERROR(VLOOKUP(Table2[[#This Row],[Agency Name]],'Dropdown Values'!A:B,2,FALSE),"")</f>
        <v/>
      </c>
      <c r="AI223" s="2" t="str">
        <f>IF(OR(Table2[[#This Row],[Current Investigation Start Date]]="",Table2[[#This Row],[Referral Date]]=""),"",IFERROR(NETWORKDAYS(I223,J223,Holidays),""))</f>
        <v/>
      </c>
      <c r="AJ223" s="2" t="str">
        <f>IF(OR(Table2[[#This Row],[Initial Engagement Attempt Date]]="",Table2[[#This Row],[FTC Screening Date]]=""),"",IFERROR(NETWORKDAYS(Table2[[#This Row],[Initial Engagement Attempt Date]],Table2[[#This Row],[FTC Screening Date]],Holidays),""))</f>
        <v/>
      </c>
      <c r="AK22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23" s="4">
        <f>COUNTIFS(Table2[Agency Name],Table2[[#This Row],[Agency Name]],Table2[Client ID],Table2[[#This Row],[Client ID]])</f>
        <v>0</v>
      </c>
    </row>
    <row r="224" spans="12:38">
      <c r="L224" s="13"/>
      <c r="M224" s="13"/>
      <c r="N224" s="13"/>
      <c r="P224" s="13"/>
      <c r="W224" s="13"/>
      <c r="X224" s="13"/>
      <c r="AA22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2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24" s="4" t="str" cm="1">
        <f t="array" aca="1" ref="AC22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24" s="4">
        <f ca="1">LEN(Table2[[#This Row],[Data Checks]])</f>
        <v>0</v>
      </c>
      <c r="AE224" s="4" t="str">
        <f>IF(LEN(TRIM(Table2[[#This Row],[Referral Date]]))=0,"",IFERROR(NETWORKDAYS(Table2[[#This Row],[Referral Date]],EOMONTH(DATE('Reporting Month'!$B$2,'Reporting Month'!$B$1,1),0),Holidays),-NETWORKDAYS(EOMONTH(DATE('Reporting Month'!$B$2,'Reporting Month'!$B$1,1),0),Table2[[#This Row],[Referral Date]],Holidays)))</f>
        <v/>
      </c>
      <c r="AF22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24" s="4" t="str">
        <f>IF(OR(Table2[[#This Row],[Referral Date]]="",Table2[[#This Row],[FTC Screening Date]]=""),"",IFERROR(DATEDIF(Table2[[#This Row],[Referral Date]],Table2[[#This Row],[FTC Screening Date]],"d"),IFERROR(IF(DATEDIF(Table2[[#This Row],[FTC Screening Date]],Table2[[#This Row],[Referral Date]],"d")&gt;0,0,""),"")))</f>
        <v/>
      </c>
      <c r="AH224" s="4" t="str">
        <f>IFERROR(VLOOKUP(Table2[[#This Row],[Agency Name]],'Dropdown Values'!A:B,2,FALSE),"")</f>
        <v/>
      </c>
      <c r="AI224" s="2" t="str">
        <f>IF(OR(Table2[[#This Row],[Current Investigation Start Date]]="",Table2[[#This Row],[Referral Date]]=""),"",IFERROR(NETWORKDAYS(I224,J224,Holidays),""))</f>
        <v/>
      </c>
      <c r="AJ224" s="2" t="str">
        <f>IF(OR(Table2[[#This Row],[Initial Engagement Attempt Date]]="",Table2[[#This Row],[FTC Screening Date]]=""),"",IFERROR(NETWORKDAYS(Table2[[#This Row],[Initial Engagement Attempt Date]],Table2[[#This Row],[FTC Screening Date]],Holidays),""))</f>
        <v/>
      </c>
      <c r="AK22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24" s="4">
        <f>COUNTIFS(Table2[Agency Name],Table2[[#This Row],[Agency Name]],Table2[Client ID],Table2[[#This Row],[Client ID]])</f>
        <v>0</v>
      </c>
    </row>
    <row r="225" spans="12:38">
      <c r="L225" s="13"/>
      <c r="M225" s="13"/>
      <c r="N225" s="13"/>
      <c r="P225" s="13"/>
      <c r="W225" s="13"/>
      <c r="X225" s="13"/>
      <c r="AA22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2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25" s="4" t="str" cm="1">
        <f t="array" aca="1" ref="AC22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25" s="4">
        <f ca="1">LEN(Table2[[#This Row],[Data Checks]])</f>
        <v>0</v>
      </c>
      <c r="AE225" s="4" t="str">
        <f>IF(LEN(TRIM(Table2[[#This Row],[Referral Date]]))=0,"",IFERROR(NETWORKDAYS(Table2[[#This Row],[Referral Date]],EOMONTH(DATE('Reporting Month'!$B$2,'Reporting Month'!$B$1,1),0),Holidays),-NETWORKDAYS(EOMONTH(DATE('Reporting Month'!$B$2,'Reporting Month'!$B$1,1),0),Table2[[#This Row],[Referral Date]],Holidays)))</f>
        <v/>
      </c>
      <c r="AF22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25" s="4" t="str">
        <f>IF(OR(Table2[[#This Row],[Referral Date]]="",Table2[[#This Row],[FTC Screening Date]]=""),"",IFERROR(DATEDIF(Table2[[#This Row],[Referral Date]],Table2[[#This Row],[FTC Screening Date]],"d"),IFERROR(IF(DATEDIF(Table2[[#This Row],[FTC Screening Date]],Table2[[#This Row],[Referral Date]],"d")&gt;0,0,""),"")))</f>
        <v/>
      </c>
      <c r="AH225" s="4" t="str">
        <f>IFERROR(VLOOKUP(Table2[[#This Row],[Agency Name]],'Dropdown Values'!A:B,2,FALSE),"")</f>
        <v/>
      </c>
      <c r="AI225" s="2" t="str">
        <f>IF(OR(Table2[[#This Row],[Current Investigation Start Date]]="",Table2[[#This Row],[Referral Date]]=""),"",IFERROR(NETWORKDAYS(I225,J225,Holidays),""))</f>
        <v/>
      </c>
      <c r="AJ225" s="2" t="str">
        <f>IF(OR(Table2[[#This Row],[Initial Engagement Attempt Date]]="",Table2[[#This Row],[FTC Screening Date]]=""),"",IFERROR(NETWORKDAYS(Table2[[#This Row],[Initial Engagement Attempt Date]],Table2[[#This Row],[FTC Screening Date]],Holidays),""))</f>
        <v/>
      </c>
      <c r="AK22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25" s="4">
        <f>COUNTIFS(Table2[Agency Name],Table2[[#This Row],[Agency Name]],Table2[Client ID],Table2[[#This Row],[Client ID]])</f>
        <v>0</v>
      </c>
    </row>
    <row r="226" spans="12:38">
      <c r="L226" s="13"/>
      <c r="M226" s="13"/>
      <c r="N226" s="13"/>
      <c r="P226" s="13"/>
      <c r="W226" s="13"/>
      <c r="X226" s="13"/>
      <c r="AA22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2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26" s="4" t="str" cm="1">
        <f t="array" aca="1" ref="AC22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26" s="4">
        <f ca="1">LEN(Table2[[#This Row],[Data Checks]])</f>
        <v>0</v>
      </c>
      <c r="AE226" s="4" t="str">
        <f>IF(LEN(TRIM(Table2[[#This Row],[Referral Date]]))=0,"",IFERROR(NETWORKDAYS(Table2[[#This Row],[Referral Date]],EOMONTH(DATE('Reporting Month'!$B$2,'Reporting Month'!$B$1,1),0),Holidays),-NETWORKDAYS(EOMONTH(DATE('Reporting Month'!$B$2,'Reporting Month'!$B$1,1),0),Table2[[#This Row],[Referral Date]],Holidays)))</f>
        <v/>
      </c>
      <c r="AF22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26" s="4" t="str">
        <f>IF(OR(Table2[[#This Row],[Referral Date]]="",Table2[[#This Row],[FTC Screening Date]]=""),"",IFERROR(DATEDIF(Table2[[#This Row],[Referral Date]],Table2[[#This Row],[FTC Screening Date]],"d"),IFERROR(IF(DATEDIF(Table2[[#This Row],[FTC Screening Date]],Table2[[#This Row],[Referral Date]],"d")&gt;0,0,""),"")))</f>
        <v/>
      </c>
      <c r="AH226" s="4" t="str">
        <f>IFERROR(VLOOKUP(Table2[[#This Row],[Agency Name]],'Dropdown Values'!A:B,2,FALSE),"")</f>
        <v/>
      </c>
      <c r="AI226" s="2" t="str">
        <f>IF(OR(Table2[[#This Row],[Current Investigation Start Date]]="",Table2[[#This Row],[Referral Date]]=""),"",IFERROR(NETWORKDAYS(I226,J226,Holidays),""))</f>
        <v/>
      </c>
      <c r="AJ226" s="2" t="str">
        <f>IF(OR(Table2[[#This Row],[Initial Engagement Attempt Date]]="",Table2[[#This Row],[FTC Screening Date]]=""),"",IFERROR(NETWORKDAYS(Table2[[#This Row],[Initial Engagement Attempt Date]],Table2[[#This Row],[FTC Screening Date]],Holidays),""))</f>
        <v/>
      </c>
      <c r="AK22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26" s="4">
        <f>COUNTIFS(Table2[Agency Name],Table2[[#This Row],[Agency Name]],Table2[Client ID],Table2[[#This Row],[Client ID]])</f>
        <v>0</v>
      </c>
    </row>
    <row r="227" spans="12:38">
      <c r="L227" s="13"/>
      <c r="M227" s="13"/>
      <c r="N227" s="13"/>
      <c r="P227" s="13"/>
      <c r="W227" s="13"/>
      <c r="X227" s="13"/>
      <c r="AA22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2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27" s="4" t="str" cm="1">
        <f t="array" aca="1" ref="AC22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27" s="4">
        <f ca="1">LEN(Table2[[#This Row],[Data Checks]])</f>
        <v>0</v>
      </c>
      <c r="AE227" s="4" t="str">
        <f>IF(LEN(TRIM(Table2[[#This Row],[Referral Date]]))=0,"",IFERROR(NETWORKDAYS(Table2[[#This Row],[Referral Date]],EOMONTH(DATE('Reporting Month'!$B$2,'Reporting Month'!$B$1,1),0),Holidays),-NETWORKDAYS(EOMONTH(DATE('Reporting Month'!$B$2,'Reporting Month'!$B$1,1),0),Table2[[#This Row],[Referral Date]],Holidays)))</f>
        <v/>
      </c>
      <c r="AF22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27" s="4" t="str">
        <f>IF(OR(Table2[[#This Row],[Referral Date]]="",Table2[[#This Row],[FTC Screening Date]]=""),"",IFERROR(DATEDIF(Table2[[#This Row],[Referral Date]],Table2[[#This Row],[FTC Screening Date]],"d"),IFERROR(IF(DATEDIF(Table2[[#This Row],[FTC Screening Date]],Table2[[#This Row],[Referral Date]],"d")&gt;0,0,""),"")))</f>
        <v/>
      </c>
      <c r="AH227" s="4" t="str">
        <f>IFERROR(VLOOKUP(Table2[[#This Row],[Agency Name]],'Dropdown Values'!A:B,2,FALSE),"")</f>
        <v/>
      </c>
      <c r="AI227" s="2" t="str">
        <f>IF(OR(Table2[[#This Row],[Current Investigation Start Date]]="",Table2[[#This Row],[Referral Date]]=""),"",IFERROR(NETWORKDAYS(I227,J227,Holidays),""))</f>
        <v/>
      </c>
      <c r="AJ227" s="2" t="str">
        <f>IF(OR(Table2[[#This Row],[Initial Engagement Attempt Date]]="",Table2[[#This Row],[FTC Screening Date]]=""),"",IFERROR(NETWORKDAYS(Table2[[#This Row],[Initial Engagement Attempt Date]],Table2[[#This Row],[FTC Screening Date]],Holidays),""))</f>
        <v/>
      </c>
      <c r="AK22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27" s="4">
        <f>COUNTIFS(Table2[Agency Name],Table2[[#This Row],[Agency Name]],Table2[Client ID],Table2[[#This Row],[Client ID]])</f>
        <v>0</v>
      </c>
    </row>
    <row r="228" spans="12:38">
      <c r="L228" s="13"/>
      <c r="M228" s="13"/>
      <c r="N228" s="13"/>
      <c r="P228" s="13"/>
      <c r="W228" s="13"/>
      <c r="X228" s="13"/>
      <c r="AA22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2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28" s="4" t="str" cm="1">
        <f t="array" aca="1" ref="AC22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28" s="4">
        <f ca="1">LEN(Table2[[#This Row],[Data Checks]])</f>
        <v>0</v>
      </c>
      <c r="AE228" s="4" t="str">
        <f>IF(LEN(TRIM(Table2[[#This Row],[Referral Date]]))=0,"",IFERROR(NETWORKDAYS(Table2[[#This Row],[Referral Date]],EOMONTH(DATE('Reporting Month'!$B$2,'Reporting Month'!$B$1,1),0),Holidays),-NETWORKDAYS(EOMONTH(DATE('Reporting Month'!$B$2,'Reporting Month'!$B$1,1),0),Table2[[#This Row],[Referral Date]],Holidays)))</f>
        <v/>
      </c>
      <c r="AF22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28" s="4" t="str">
        <f>IF(OR(Table2[[#This Row],[Referral Date]]="",Table2[[#This Row],[FTC Screening Date]]=""),"",IFERROR(DATEDIF(Table2[[#This Row],[Referral Date]],Table2[[#This Row],[FTC Screening Date]],"d"),IFERROR(IF(DATEDIF(Table2[[#This Row],[FTC Screening Date]],Table2[[#This Row],[Referral Date]],"d")&gt;0,0,""),"")))</f>
        <v/>
      </c>
      <c r="AH228" s="4" t="str">
        <f>IFERROR(VLOOKUP(Table2[[#This Row],[Agency Name]],'Dropdown Values'!A:B,2,FALSE),"")</f>
        <v/>
      </c>
      <c r="AI228" s="2" t="str">
        <f>IF(OR(Table2[[#This Row],[Current Investigation Start Date]]="",Table2[[#This Row],[Referral Date]]=""),"",IFERROR(NETWORKDAYS(I228,J228,Holidays),""))</f>
        <v/>
      </c>
      <c r="AJ228" s="2" t="str">
        <f>IF(OR(Table2[[#This Row],[Initial Engagement Attempt Date]]="",Table2[[#This Row],[FTC Screening Date]]=""),"",IFERROR(NETWORKDAYS(Table2[[#This Row],[Initial Engagement Attempt Date]],Table2[[#This Row],[FTC Screening Date]],Holidays),""))</f>
        <v/>
      </c>
      <c r="AK22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28" s="4">
        <f>COUNTIFS(Table2[Agency Name],Table2[[#This Row],[Agency Name]],Table2[Client ID],Table2[[#This Row],[Client ID]])</f>
        <v>0</v>
      </c>
    </row>
    <row r="229" spans="12:38">
      <c r="L229" s="13"/>
      <c r="M229" s="13"/>
      <c r="N229" s="13"/>
      <c r="P229" s="13"/>
      <c r="W229" s="13"/>
      <c r="X229" s="13"/>
      <c r="AA22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2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29" s="4" t="str" cm="1">
        <f t="array" aca="1" ref="AC22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29" s="4">
        <f ca="1">LEN(Table2[[#This Row],[Data Checks]])</f>
        <v>0</v>
      </c>
      <c r="AE229" s="4" t="str">
        <f>IF(LEN(TRIM(Table2[[#This Row],[Referral Date]]))=0,"",IFERROR(NETWORKDAYS(Table2[[#This Row],[Referral Date]],EOMONTH(DATE('Reporting Month'!$B$2,'Reporting Month'!$B$1,1),0),Holidays),-NETWORKDAYS(EOMONTH(DATE('Reporting Month'!$B$2,'Reporting Month'!$B$1,1),0),Table2[[#This Row],[Referral Date]],Holidays)))</f>
        <v/>
      </c>
      <c r="AF22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29" s="4" t="str">
        <f>IF(OR(Table2[[#This Row],[Referral Date]]="",Table2[[#This Row],[FTC Screening Date]]=""),"",IFERROR(DATEDIF(Table2[[#This Row],[Referral Date]],Table2[[#This Row],[FTC Screening Date]],"d"),IFERROR(IF(DATEDIF(Table2[[#This Row],[FTC Screening Date]],Table2[[#This Row],[Referral Date]],"d")&gt;0,0,""),"")))</f>
        <v/>
      </c>
      <c r="AH229" s="4" t="str">
        <f>IFERROR(VLOOKUP(Table2[[#This Row],[Agency Name]],'Dropdown Values'!A:B,2,FALSE),"")</f>
        <v/>
      </c>
      <c r="AI229" s="2" t="str">
        <f>IF(OR(Table2[[#This Row],[Current Investigation Start Date]]="",Table2[[#This Row],[Referral Date]]=""),"",IFERROR(NETWORKDAYS(I229,J229,Holidays),""))</f>
        <v/>
      </c>
      <c r="AJ229" s="2" t="str">
        <f>IF(OR(Table2[[#This Row],[Initial Engagement Attempt Date]]="",Table2[[#This Row],[FTC Screening Date]]=""),"",IFERROR(NETWORKDAYS(Table2[[#This Row],[Initial Engagement Attempt Date]],Table2[[#This Row],[FTC Screening Date]],Holidays),""))</f>
        <v/>
      </c>
      <c r="AK22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29" s="4">
        <f>COUNTIFS(Table2[Agency Name],Table2[[#This Row],[Agency Name]],Table2[Client ID],Table2[[#This Row],[Client ID]])</f>
        <v>0</v>
      </c>
    </row>
    <row r="230" spans="12:38">
      <c r="L230" s="13"/>
      <c r="M230" s="13"/>
      <c r="N230" s="13"/>
      <c r="P230" s="13"/>
      <c r="W230" s="13"/>
      <c r="X230" s="13"/>
      <c r="AA23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3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30" s="4" t="str" cm="1">
        <f t="array" aca="1" ref="AC23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30" s="4">
        <f ca="1">LEN(Table2[[#This Row],[Data Checks]])</f>
        <v>0</v>
      </c>
      <c r="AE230" s="4" t="str">
        <f>IF(LEN(TRIM(Table2[[#This Row],[Referral Date]]))=0,"",IFERROR(NETWORKDAYS(Table2[[#This Row],[Referral Date]],EOMONTH(DATE('Reporting Month'!$B$2,'Reporting Month'!$B$1,1),0),Holidays),-NETWORKDAYS(EOMONTH(DATE('Reporting Month'!$B$2,'Reporting Month'!$B$1,1),0),Table2[[#This Row],[Referral Date]],Holidays)))</f>
        <v/>
      </c>
      <c r="AF23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30" s="4" t="str">
        <f>IF(OR(Table2[[#This Row],[Referral Date]]="",Table2[[#This Row],[FTC Screening Date]]=""),"",IFERROR(DATEDIF(Table2[[#This Row],[Referral Date]],Table2[[#This Row],[FTC Screening Date]],"d"),IFERROR(IF(DATEDIF(Table2[[#This Row],[FTC Screening Date]],Table2[[#This Row],[Referral Date]],"d")&gt;0,0,""),"")))</f>
        <v/>
      </c>
      <c r="AH230" s="4" t="str">
        <f>IFERROR(VLOOKUP(Table2[[#This Row],[Agency Name]],'Dropdown Values'!A:B,2,FALSE),"")</f>
        <v/>
      </c>
      <c r="AI230" s="2" t="str">
        <f>IF(OR(Table2[[#This Row],[Current Investigation Start Date]]="",Table2[[#This Row],[Referral Date]]=""),"",IFERROR(NETWORKDAYS(I230,J230,Holidays),""))</f>
        <v/>
      </c>
      <c r="AJ230" s="2" t="str">
        <f>IF(OR(Table2[[#This Row],[Initial Engagement Attempt Date]]="",Table2[[#This Row],[FTC Screening Date]]=""),"",IFERROR(NETWORKDAYS(Table2[[#This Row],[Initial Engagement Attempt Date]],Table2[[#This Row],[FTC Screening Date]],Holidays),""))</f>
        <v/>
      </c>
      <c r="AK23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30" s="4">
        <f>COUNTIFS(Table2[Agency Name],Table2[[#This Row],[Agency Name]],Table2[Client ID],Table2[[#This Row],[Client ID]])</f>
        <v>0</v>
      </c>
    </row>
    <row r="231" spans="12:38">
      <c r="L231" s="13"/>
      <c r="M231" s="13"/>
      <c r="N231" s="13"/>
      <c r="P231" s="13"/>
      <c r="W231" s="13"/>
      <c r="X231" s="13"/>
      <c r="AA23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3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31" s="4" t="str" cm="1">
        <f t="array" aca="1" ref="AC23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31" s="4">
        <f ca="1">LEN(Table2[[#This Row],[Data Checks]])</f>
        <v>0</v>
      </c>
      <c r="AE231" s="4" t="str">
        <f>IF(LEN(TRIM(Table2[[#This Row],[Referral Date]]))=0,"",IFERROR(NETWORKDAYS(Table2[[#This Row],[Referral Date]],EOMONTH(DATE('Reporting Month'!$B$2,'Reporting Month'!$B$1,1),0),Holidays),-NETWORKDAYS(EOMONTH(DATE('Reporting Month'!$B$2,'Reporting Month'!$B$1,1),0),Table2[[#This Row],[Referral Date]],Holidays)))</f>
        <v/>
      </c>
      <c r="AF23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31" s="4" t="str">
        <f>IF(OR(Table2[[#This Row],[Referral Date]]="",Table2[[#This Row],[FTC Screening Date]]=""),"",IFERROR(DATEDIF(Table2[[#This Row],[Referral Date]],Table2[[#This Row],[FTC Screening Date]],"d"),IFERROR(IF(DATEDIF(Table2[[#This Row],[FTC Screening Date]],Table2[[#This Row],[Referral Date]],"d")&gt;0,0,""),"")))</f>
        <v/>
      </c>
      <c r="AH231" s="4" t="str">
        <f>IFERROR(VLOOKUP(Table2[[#This Row],[Agency Name]],'Dropdown Values'!A:B,2,FALSE),"")</f>
        <v/>
      </c>
      <c r="AI231" s="2" t="str">
        <f>IF(OR(Table2[[#This Row],[Current Investigation Start Date]]="",Table2[[#This Row],[Referral Date]]=""),"",IFERROR(NETWORKDAYS(I231,J231,Holidays),""))</f>
        <v/>
      </c>
      <c r="AJ231" s="2" t="str">
        <f>IF(OR(Table2[[#This Row],[Initial Engagement Attempt Date]]="",Table2[[#This Row],[FTC Screening Date]]=""),"",IFERROR(NETWORKDAYS(Table2[[#This Row],[Initial Engagement Attempt Date]],Table2[[#This Row],[FTC Screening Date]],Holidays),""))</f>
        <v/>
      </c>
      <c r="AK23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31" s="4">
        <f>COUNTIFS(Table2[Agency Name],Table2[[#This Row],[Agency Name]],Table2[Client ID],Table2[[#This Row],[Client ID]])</f>
        <v>0</v>
      </c>
    </row>
    <row r="232" spans="12:38">
      <c r="L232" s="13"/>
      <c r="M232" s="13"/>
      <c r="N232" s="13"/>
      <c r="P232" s="13"/>
      <c r="W232" s="13"/>
      <c r="X232" s="13"/>
      <c r="AA23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3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32" s="4" t="str" cm="1">
        <f t="array" aca="1" ref="AC23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32" s="4">
        <f ca="1">LEN(Table2[[#This Row],[Data Checks]])</f>
        <v>0</v>
      </c>
      <c r="AE232" s="4" t="str">
        <f>IF(LEN(TRIM(Table2[[#This Row],[Referral Date]]))=0,"",IFERROR(NETWORKDAYS(Table2[[#This Row],[Referral Date]],EOMONTH(DATE('Reporting Month'!$B$2,'Reporting Month'!$B$1,1),0),Holidays),-NETWORKDAYS(EOMONTH(DATE('Reporting Month'!$B$2,'Reporting Month'!$B$1,1),0),Table2[[#This Row],[Referral Date]],Holidays)))</f>
        <v/>
      </c>
      <c r="AF23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32" s="4" t="str">
        <f>IF(OR(Table2[[#This Row],[Referral Date]]="",Table2[[#This Row],[FTC Screening Date]]=""),"",IFERROR(DATEDIF(Table2[[#This Row],[Referral Date]],Table2[[#This Row],[FTC Screening Date]],"d"),IFERROR(IF(DATEDIF(Table2[[#This Row],[FTC Screening Date]],Table2[[#This Row],[Referral Date]],"d")&gt;0,0,""),"")))</f>
        <v/>
      </c>
      <c r="AH232" s="4" t="str">
        <f>IFERROR(VLOOKUP(Table2[[#This Row],[Agency Name]],'Dropdown Values'!A:B,2,FALSE),"")</f>
        <v/>
      </c>
      <c r="AI232" s="2" t="str">
        <f>IF(OR(Table2[[#This Row],[Current Investigation Start Date]]="",Table2[[#This Row],[Referral Date]]=""),"",IFERROR(NETWORKDAYS(I232,J232,Holidays),""))</f>
        <v/>
      </c>
      <c r="AJ232" s="2" t="str">
        <f>IF(OR(Table2[[#This Row],[Initial Engagement Attempt Date]]="",Table2[[#This Row],[FTC Screening Date]]=""),"",IFERROR(NETWORKDAYS(Table2[[#This Row],[Initial Engagement Attempt Date]],Table2[[#This Row],[FTC Screening Date]],Holidays),""))</f>
        <v/>
      </c>
      <c r="AK23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32" s="4">
        <f>COUNTIFS(Table2[Agency Name],Table2[[#This Row],[Agency Name]],Table2[Client ID],Table2[[#This Row],[Client ID]])</f>
        <v>0</v>
      </c>
    </row>
    <row r="233" spans="12:38">
      <c r="L233" s="13"/>
      <c r="M233" s="13"/>
      <c r="N233" s="13"/>
      <c r="P233" s="13"/>
      <c r="W233" s="13"/>
      <c r="X233" s="13"/>
      <c r="AA23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3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33" s="4" t="str" cm="1">
        <f t="array" aca="1" ref="AC23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33" s="4">
        <f ca="1">LEN(Table2[[#This Row],[Data Checks]])</f>
        <v>0</v>
      </c>
      <c r="AE233" s="4" t="str">
        <f>IF(LEN(TRIM(Table2[[#This Row],[Referral Date]]))=0,"",IFERROR(NETWORKDAYS(Table2[[#This Row],[Referral Date]],EOMONTH(DATE('Reporting Month'!$B$2,'Reporting Month'!$B$1,1),0),Holidays),-NETWORKDAYS(EOMONTH(DATE('Reporting Month'!$B$2,'Reporting Month'!$B$1,1),0),Table2[[#This Row],[Referral Date]],Holidays)))</f>
        <v/>
      </c>
      <c r="AF23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33" s="4" t="str">
        <f>IF(OR(Table2[[#This Row],[Referral Date]]="",Table2[[#This Row],[FTC Screening Date]]=""),"",IFERROR(DATEDIF(Table2[[#This Row],[Referral Date]],Table2[[#This Row],[FTC Screening Date]],"d"),IFERROR(IF(DATEDIF(Table2[[#This Row],[FTC Screening Date]],Table2[[#This Row],[Referral Date]],"d")&gt;0,0,""),"")))</f>
        <v/>
      </c>
      <c r="AH233" s="4" t="str">
        <f>IFERROR(VLOOKUP(Table2[[#This Row],[Agency Name]],'Dropdown Values'!A:B,2,FALSE),"")</f>
        <v/>
      </c>
      <c r="AI233" s="2" t="str">
        <f>IF(OR(Table2[[#This Row],[Current Investigation Start Date]]="",Table2[[#This Row],[Referral Date]]=""),"",IFERROR(NETWORKDAYS(I233,J233,Holidays),""))</f>
        <v/>
      </c>
      <c r="AJ233" s="2" t="str">
        <f>IF(OR(Table2[[#This Row],[Initial Engagement Attempt Date]]="",Table2[[#This Row],[FTC Screening Date]]=""),"",IFERROR(NETWORKDAYS(Table2[[#This Row],[Initial Engagement Attempt Date]],Table2[[#This Row],[FTC Screening Date]],Holidays),""))</f>
        <v/>
      </c>
      <c r="AK23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33" s="4">
        <f>COUNTIFS(Table2[Agency Name],Table2[[#This Row],[Agency Name]],Table2[Client ID],Table2[[#This Row],[Client ID]])</f>
        <v>0</v>
      </c>
    </row>
    <row r="234" spans="12:38">
      <c r="L234" s="13"/>
      <c r="M234" s="13"/>
      <c r="N234" s="13"/>
      <c r="P234" s="13"/>
      <c r="W234" s="13"/>
      <c r="X234" s="13"/>
      <c r="AA23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3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34" s="4" t="str" cm="1">
        <f t="array" aca="1" ref="AC23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34" s="4">
        <f ca="1">LEN(Table2[[#This Row],[Data Checks]])</f>
        <v>0</v>
      </c>
      <c r="AE234" s="4" t="str">
        <f>IF(LEN(TRIM(Table2[[#This Row],[Referral Date]]))=0,"",IFERROR(NETWORKDAYS(Table2[[#This Row],[Referral Date]],EOMONTH(DATE('Reporting Month'!$B$2,'Reporting Month'!$B$1,1),0),Holidays),-NETWORKDAYS(EOMONTH(DATE('Reporting Month'!$B$2,'Reporting Month'!$B$1,1),0),Table2[[#This Row],[Referral Date]],Holidays)))</f>
        <v/>
      </c>
      <c r="AF23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34" s="4" t="str">
        <f>IF(OR(Table2[[#This Row],[Referral Date]]="",Table2[[#This Row],[FTC Screening Date]]=""),"",IFERROR(DATEDIF(Table2[[#This Row],[Referral Date]],Table2[[#This Row],[FTC Screening Date]],"d"),IFERROR(IF(DATEDIF(Table2[[#This Row],[FTC Screening Date]],Table2[[#This Row],[Referral Date]],"d")&gt;0,0,""),"")))</f>
        <v/>
      </c>
      <c r="AH234" s="4" t="str">
        <f>IFERROR(VLOOKUP(Table2[[#This Row],[Agency Name]],'Dropdown Values'!A:B,2,FALSE),"")</f>
        <v/>
      </c>
      <c r="AI234" s="2" t="str">
        <f>IF(OR(Table2[[#This Row],[Current Investigation Start Date]]="",Table2[[#This Row],[Referral Date]]=""),"",IFERROR(NETWORKDAYS(I234,J234,Holidays),""))</f>
        <v/>
      </c>
      <c r="AJ234" s="2" t="str">
        <f>IF(OR(Table2[[#This Row],[Initial Engagement Attempt Date]]="",Table2[[#This Row],[FTC Screening Date]]=""),"",IFERROR(NETWORKDAYS(Table2[[#This Row],[Initial Engagement Attempt Date]],Table2[[#This Row],[FTC Screening Date]],Holidays),""))</f>
        <v/>
      </c>
      <c r="AK23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34" s="4">
        <f>COUNTIFS(Table2[Agency Name],Table2[[#This Row],[Agency Name]],Table2[Client ID],Table2[[#This Row],[Client ID]])</f>
        <v>0</v>
      </c>
    </row>
    <row r="235" spans="12:38">
      <c r="L235" s="13"/>
      <c r="M235" s="13"/>
      <c r="N235" s="13"/>
      <c r="P235" s="13"/>
      <c r="W235" s="13"/>
      <c r="X235" s="13"/>
      <c r="AA23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3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35" s="4" t="str" cm="1">
        <f t="array" aca="1" ref="AC23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35" s="4">
        <f ca="1">LEN(Table2[[#This Row],[Data Checks]])</f>
        <v>0</v>
      </c>
      <c r="AE235" s="4" t="str">
        <f>IF(LEN(TRIM(Table2[[#This Row],[Referral Date]]))=0,"",IFERROR(NETWORKDAYS(Table2[[#This Row],[Referral Date]],EOMONTH(DATE('Reporting Month'!$B$2,'Reporting Month'!$B$1,1),0),Holidays),-NETWORKDAYS(EOMONTH(DATE('Reporting Month'!$B$2,'Reporting Month'!$B$1,1),0),Table2[[#This Row],[Referral Date]],Holidays)))</f>
        <v/>
      </c>
      <c r="AF23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35" s="4" t="str">
        <f>IF(OR(Table2[[#This Row],[Referral Date]]="",Table2[[#This Row],[FTC Screening Date]]=""),"",IFERROR(DATEDIF(Table2[[#This Row],[Referral Date]],Table2[[#This Row],[FTC Screening Date]],"d"),IFERROR(IF(DATEDIF(Table2[[#This Row],[FTC Screening Date]],Table2[[#This Row],[Referral Date]],"d")&gt;0,0,""),"")))</f>
        <v/>
      </c>
      <c r="AH235" s="4" t="str">
        <f>IFERROR(VLOOKUP(Table2[[#This Row],[Agency Name]],'Dropdown Values'!A:B,2,FALSE),"")</f>
        <v/>
      </c>
      <c r="AI235" s="2" t="str">
        <f>IF(OR(Table2[[#This Row],[Current Investigation Start Date]]="",Table2[[#This Row],[Referral Date]]=""),"",IFERROR(NETWORKDAYS(I235,J235,Holidays),""))</f>
        <v/>
      </c>
      <c r="AJ235" s="2" t="str">
        <f>IF(OR(Table2[[#This Row],[Initial Engagement Attempt Date]]="",Table2[[#This Row],[FTC Screening Date]]=""),"",IFERROR(NETWORKDAYS(Table2[[#This Row],[Initial Engagement Attempt Date]],Table2[[#This Row],[FTC Screening Date]],Holidays),""))</f>
        <v/>
      </c>
      <c r="AK23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35" s="4">
        <f>COUNTIFS(Table2[Agency Name],Table2[[#This Row],[Agency Name]],Table2[Client ID],Table2[[#This Row],[Client ID]])</f>
        <v>0</v>
      </c>
    </row>
    <row r="236" spans="12:38">
      <c r="L236" s="13"/>
      <c r="M236" s="13"/>
      <c r="N236" s="13"/>
      <c r="P236" s="13"/>
      <c r="W236" s="13"/>
      <c r="X236" s="13"/>
      <c r="AA23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3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36" s="4" t="str" cm="1">
        <f t="array" aca="1" ref="AC23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36" s="4">
        <f ca="1">LEN(Table2[[#This Row],[Data Checks]])</f>
        <v>0</v>
      </c>
      <c r="AE236" s="4" t="str">
        <f>IF(LEN(TRIM(Table2[[#This Row],[Referral Date]]))=0,"",IFERROR(NETWORKDAYS(Table2[[#This Row],[Referral Date]],EOMONTH(DATE('Reporting Month'!$B$2,'Reporting Month'!$B$1,1),0),Holidays),-NETWORKDAYS(EOMONTH(DATE('Reporting Month'!$B$2,'Reporting Month'!$B$1,1),0),Table2[[#This Row],[Referral Date]],Holidays)))</f>
        <v/>
      </c>
      <c r="AF23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36" s="4" t="str">
        <f>IF(OR(Table2[[#This Row],[Referral Date]]="",Table2[[#This Row],[FTC Screening Date]]=""),"",IFERROR(DATEDIF(Table2[[#This Row],[Referral Date]],Table2[[#This Row],[FTC Screening Date]],"d"),IFERROR(IF(DATEDIF(Table2[[#This Row],[FTC Screening Date]],Table2[[#This Row],[Referral Date]],"d")&gt;0,0,""),"")))</f>
        <v/>
      </c>
      <c r="AH236" s="4" t="str">
        <f>IFERROR(VLOOKUP(Table2[[#This Row],[Agency Name]],'Dropdown Values'!A:B,2,FALSE),"")</f>
        <v/>
      </c>
      <c r="AI236" s="2" t="str">
        <f>IF(OR(Table2[[#This Row],[Current Investigation Start Date]]="",Table2[[#This Row],[Referral Date]]=""),"",IFERROR(NETWORKDAYS(I236,J236,Holidays),""))</f>
        <v/>
      </c>
      <c r="AJ236" s="2" t="str">
        <f>IF(OR(Table2[[#This Row],[Initial Engagement Attempt Date]]="",Table2[[#This Row],[FTC Screening Date]]=""),"",IFERROR(NETWORKDAYS(Table2[[#This Row],[Initial Engagement Attempt Date]],Table2[[#This Row],[FTC Screening Date]],Holidays),""))</f>
        <v/>
      </c>
      <c r="AK23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36" s="4">
        <f>COUNTIFS(Table2[Agency Name],Table2[[#This Row],[Agency Name]],Table2[Client ID],Table2[[#This Row],[Client ID]])</f>
        <v>0</v>
      </c>
    </row>
    <row r="237" spans="12:38">
      <c r="L237" s="13"/>
      <c r="M237" s="13"/>
      <c r="N237" s="13"/>
      <c r="P237" s="13"/>
      <c r="W237" s="13"/>
      <c r="X237" s="13"/>
      <c r="AA23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3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37" s="4" t="str" cm="1">
        <f t="array" aca="1" ref="AC23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37" s="4">
        <f ca="1">LEN(Table2[[#This Row],[Data Checks]])</f>
        <v>0</v>
      </c>
      <c r="AE237" s="4" t="str">
        <f>IF(LEN(TRIM(Table2[[#This Row],[Referral Date]]))=0,"",IFERROR(NETWORKDAYS(Table2[[#This Row],[Referral Date]],EOMONTH(DATE('Reporting Month'!$B$2,'Reporting Month'!$B$1,1),0),Holidays),-NETWORKDAYS(EOMONTH(DATE('Reporting Month'!$B$2,'Reporting Month'!$B$1,1),0),Table2[[#This Row],[Referral Date]],Holidays)))</f>
        <v/>
      </c>
      <c r="AF23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37" s="4" t="str">
        <f>IF(OR(Table2[[#This Row],[Referral Date]]="",Table2[[#This Row],[FTC Screening Date]]=""),"",IFERROR(DATEDIF(Table2[[#This Row],[Referral Date]],Table2[[#This Row],[FTC Screening Date]],"d"),IFERROR(IF(DATEDIF(Table2[[#This Row],[FTC Screening Date]],Table2[[#This Row],[Referral Date]],"d")&gt;0,0,""),"")))</f>
        <v/>
      </c>
      <c r="AH237" s="4" t="str">
        <f>IFERROR(VLOOKUP(Table2[[#This Row],[Agency Name]],'Dropdown Values'!A:B,2,FALSE),"")</f>
        <v/>
      </c>
      <c r="AI237" s="2" t="str">
        <f>IF(OR(Table2[[#This Row],[Current Investigation Start Date]]="",Table2[[#This Row],[Referral Date]]=""),"",IFERROR(NETWORKDAYS(I237,J237,Holidays),""))</f>
        <v/>
      </c>
      <c r="AJ237" s="2" t="str">
        <f>IF(OR(Table2[[#This Row],[Initial Engagement Attempt Date]]="",Table2[[#This Row],[FTC Screening Date]]=""),"",IFERROR(NETWORKDAYS(Table2[[#This Row],[Initial Engagement Attempt Date]],Table2[[#This Row],[FTC Screening Date]],Holidays),""))</f>
        <v/>
      </c>
      <c r="AK23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37" s="4">
        <f>COUNTIFS(Table2[Agency Name],Table2[[#This Row],[Agency Name]],Table2[Client ID],Table2[[#This Row],[Client ID]])</f>
        <v>0</v>
      </c>
    </row>
    <row r="238" spans="12:38">
      <c r="L238" s="13"/>
      <c r="M238" s="13"/>
      <c r="N238" s="13"/>
      <c r="P238" s="13"/>
      <c r="W238" s="13"/>
      <c r="X238" s="13"/>
      <c r="AA23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3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38" s="4" t="str" cm="1">
        <f t="array" aca="1" ref="AC23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38" s="4">
        <f ca="1">LEN(Table2[[#This Row],[Data Checks]])</f>
        <v>0</v>
      </c>
      <c r="AE238" s="4" t="str">
        <f>IF(LEN(TRIM(Table2[[#This Row],[Referral Date]]))=0,"",IFERROR(NETWORKDAYS(Table2[[#This Row],[Referral Date]],EOMONTH(DATE('Reporting Month'!$B$2,'Reporting Month'!$B$1,1),0),Holidays),-NETWORKDAYS(EOMONTH(DATE('Reporting Month'!$B$2,'Reporting Month'!$B$1,1),0),Table2[[#This Row],[Referral Date]],Holidays)))</f>
        <v/>
      </c>
      <c r="AF23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38" s="4" t="str">
        <f>IF(OR(Table2[[#This Row],[Referral Date]]="",Table2[[#This Row],[FTC Screening Date]]=""),"",IFERROR(DATEDIF(Table2[[#This Row],[Referral Date]],Table2[[#This Row],[FTC Screening Date]],"d"),IFERROR(IF(DATEDIF(Table2[[#This Row],[FTC Screening Date]],Table2[[#This Row],[Referral Date]],"d")&gt;0,0,""),"")))</f>
        <v/>
      </c>
      <c r="AH238" s="4" t="str">
        <f>IFERROR(VLOOKUP(Table2[[#This Row],[Agency Name]],'Dropdown Values'!A:B,2,FALSE),"")</f>
        <v/>
      </c>
      <c r="AI238" s="2" t="str">
        <f>IF(OR(Table2[[#This Row],[Current Investigation Start Date]]="",Table2[[#This Row],[Referral Date]]=""),"",IFERROR(NETWORKDAYS(I238,J238,Holidays),""))</f>
        <v/>
      </c>
      <c r="AJ238" s="2" t="str">
        <f>IF(OR(Table2[[#This Row],[Initial Engagement Attempt Date]]="",Table2[[#This Row],[FTC Screening Date]]=""),"",IFERROR(NETWORKDAYS(Table2[[#This Row],[Initial Engagement Attempt Date]],Table2[[#This Row],[FTC Screening Date]],Holidays),""))</f>
        <v/>
      </c>
      <c r="AK23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38" s="4">
        <f>COUNTIFS(Table2[Agency Name],Table2[[#This Row],[Agency Name]],Table2[Client ID],Table2[[#This Row],[Client ID]])</f>
        <v>0</v>
      </c>
    </row>
    <row r="239" spans="12:38">
      <c r="L239" s="13"/>
      <c r="M239" s="13"/>
      <c r="N239" s="13"/>
      <c r="P239" s="13"/>
      <c r="W239" s="13"/>
      <c r="X239" s="13"/>
      <c r="AA23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3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39" s="4" t="str" cm="1">
        <f t="array" aca="1" ref="AC23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39" s="4">
        <f ca="1">LEN(Table2[[#This Row],[Data Checks]])</f>
        <v>0</v>
      </c>
      <c r="AE239" s="4" t="str">
        <f>IF(LEN(TRIM(Table2[[#This Row],[Referral Date]]))=0,"",IFERROR(NETWORKDAYS(Table2[[#This Row],[Referral Date]],EOMONTH(DATE('Reporting Month'!$B$2,'Reporting Month'!$B$1,1),0),Holidays),-NETWORKDAYS(EOMONTH(DATE('Reporting Month'!$B$2,'Reporting Month'!$B$1,1),0),Table2[[#This Row],[Referral Date]],Holidays)))</f>
        <v/>
      </c>
      <c r="AF23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39" s="4" t="str">
        <f>IF(OR(Table2[[#This Row],[Referral Date]]="",Table2[[#This Row],[FTC Screening Date]]=""),"",IFERROR(DATEDIF(Table2[[#This Row],[Referral Date]],Table2[[#This Row],[FTC Screening Date]],"d"),IFERROR(IF(DATEDIF(Table2[[#This Row],[FTC Screening Date]],Table2[[#This Row],[Referral Date]],"d")&gt;0,0,""),"")))</f>
        <v/>
      </c>
      <c r="AH239" s="4" t="str">
        <f>IFERROR(VLOOKUP(Table2[[#This Row],[Agency Name]],'Dropdown Values'!A:B,2,FALSE),"")</f>
        <v/>
      </c>
      <c r="AI239" s="2" t="str">
        <f>IF(OR(Table2[[#This Row],[Current Investigation Start Date]]="",Table2[[#This Row],[Referral Date]]=""),"",IFERROR(NETWORKDAYS(I239,J239,Holidays),""))</f>
        <v/>
      </c>
      <c r="AJ239" s="2" t="str">
        <f>IF(OR(Table2[[#This Row],[Initial Engagement Attempt Date]]="",Table2[[#This Row],[FTC Screening Date]]=""),"",IFERROR(NETWORKDAYS(Table2[[#This Row],[Initial Engagement Attempt Date]],Table2[[#This Row],[FTC Screening Date]],Holidays),""))</f>
        <v/>
      </c>
      <c r="AK23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39" s="4">
        <f>COUNTIFS(Table2[Agency Name],Table2[[#This Row],[Agency Name]],Table2[Client ID],Table2[[#This Row],[Client ID]])</f>
        <v>0</v>
      </c>
    </row>
    <row r="240" spans="12:38">
      <c r="L240" s="13"/>
      <c r="M240" s="13"/>
      <c r="N240" s="13"/>
      <c r="P240" s="13"/>
      <c r="W240" s="13"/>
      <c r="X240" s="13"/>
      <c r="AA24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4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40" s="4" t="str" cm="1">
        <f t="array" aca="1" ref="AC24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40" s="4">
        <f ca="1">LEN(Table2[[#This Row],[Data Checks]])</f>
        <v>0</v>
      </c>
      <c r="AE240" s="4" t="str">
        <f>IF(LEN(TRIM(Table2[[#This Row],[Referral Date]]))=0,"",IFERROR(NETWORKDAYS(Table2[[#This Row],[Referral Date]],EOMONTH(DATE('Reporting Month'!$B$2,'Reporting Month'!$B$1,1),0),Holidays),-NETWORKDAYS(EOMONTH(DATE('Reporting Month'!$B$2,'Reporting Month'!$B$1,1),0),Table2[[#This Row],[Referral Date]],Holidays)))</f>
        <v/>
      </c>
      <c r="AF24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40" s="4" t="str">
        <f>IF(OR(Table2[[#This Row],[Referral Date]]="",Table2[[#This Row],[FTC Screening Date]]=""),"",IFERROR(DATEDIF(Table2[[#This Row],[Referral Date]],Table2[[#This Row],[FTC Screening Date]],"d"),IFERROR(IF(DATEDIF(Table2[[#This Row],[FTC Screening Date]],Table2[[#This Row],[Referral Date]],"d")&gt;0,0,""),"")))</f>
        <v/>
      </c>
      <c r="AH240" s="4" t="str">
        <f>IFERROR(VLOOKUP(Table2[[#This Row],[Agency Name]],'Dropdown Values'!A:B,2,FALSE),"")</f>
        <v/>
      </c>
      <c r="AI240" s="2" t="str">
        <f>IF(OR(Table2[[#This Row],[Current Investigation Start Date]]="",Table2[[#This Row],[Referral Date]]=""),"",IFERROR(NETWORKDAYS(I240,J240,Holidays),""))</f>
        <v/>
      </c>
      <c r="AJ240" s="2" t="str">
        <f>IF(OR(Table2[[#This Row],[Initial Engagement Attempt Date]]="",Table2[[#This Row],[FTC Screening Date]]=""),"",IFERROR(NETWORKDAYS(Table2[[#This Row],[Initial Engagement Attempt Date]],Table2[[#This Row],[FTC Screening Date]],Holidays),""))</f>
        <v/>
      </c>
      <c r="AK24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40" s="4">
        <f>COUNTIFS(Table2[Agency Name],Table2[[#This Row],[Agency Name]],Table2[Client ID],Table2[[#This Row],[Client ID]])</f>
        <v>0</v>
      </c>
    </row>
    <row r="241" spans="12:38">
      <c r="L241" s="13"/>
      <c r="M241" s="13"/>
      <c r="N241" s="13"/>
      <c r="P241" s="13"/>
      <c r="W241" s="13"/>
      <c r="X241" s="13"/>
      <c r="AA24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4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41" s="4" t="str" cm="1">
        <f t="array" aca="1" ref="AC24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41" s="4">
        <f ca="1">LEN(Table2[[#This Row],[Data Checks]])</f>
        <v>0</v>
      </c>
      <c r="AE241" s="4" t="str">
        <f>IF(LEN(TRIM(Table2[[#This Row],[Referral Date]]))=0,"",IFERROR(NETWORKDAYS(Table2[[#This Row],[Referral Date]],EOMONTH(DATE('Reporting Month'!$B$2,'Reporting Month'!$B$1,1),0),Holidays),-NETWORKDAYS(EOMONTH(DATE('Reporting Month'!$B$2,'Reporting Month'!$B$1,1),0),Table2[[#This Row],[Referral Date]],Holidays)))</f>
        <v/>
      </c>
      <c r="AF24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41" s="4" t="str">
        <f>IF(OR(Table2[[#This Row],[Referral Date]]="",Table2[[#This Row],[FTC Screening Date]]=""),"",IFERROR(DATEDIF(Table2[[#This Row],[Referral Date]],Table2[[#This Row],[FTC Screening Date]],"d"),IFERROR(IF(DATEDIF(Table2[[#This Row],[FTC Screening Date]],Table2[[#This Row],[Referral Date]],"d")&gt;0,0,""),"")))</f>
        <v/>
      </c>
      <c r="AH241" s="4" t="str">
        <f>IFERROR(VLOOKUP(Table2[[#This Row],[Agency Name]],'Dropdown Values'!A:B,2,FALSE),"")</f>
        <v/>
      </c>
      <c r="AI241" s="2" t="str">
        <f>IF(OR(Table2[[#This Row],[Current Investigation Start Date]]="",Table2[[#This Row],[Referral Date]]=""),"",IFERROR(NETWORKDAYS(I241,J241,Holidays),""))</f>
        <v/>
      </c>
      <c r="AJ241" s="2" t="str">
        <f>IF(OR(Table2[[#This Row],[Initial Engagement Attempt Date]]="",Table2[[#This Row],[FTC Screening Date]]=""),"",IFERROR(NETWORKDAYS(Table2[[#This Row],[Initial Engagement Attempt Date]],Table2[[#This Row],[FTC Screening Date]],Holidays),""))</f>
        <v/>
      </c>
      <c r="AK24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41" s="4">
        <f>COUNTIFS(Table2[Agency Name],Table2[[#This Row],[Agency Name]],Table2[Client ID],Table2[[#This Row],[Client ID]])</f>
        <v>0</v>
      </c>
    </row>
    <row r="242" spans="12:38">
      <c r="L242" s="13"/>
      <c r="M242" s="13"/>
      <c r="N242" s="13"/>
      <c r="P242" s="13"/>
      <c r="W242" s="13"/>
      <c r="X242" s="13"/>
      <c r="AA24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4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42" s="4" t="str" cm="1">
        <f t="array" aca="1" ref="AC24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42" s="4">
        <f ca="1">LEN(Table2[[#This Row],[Data Checks]])</f>
        <v>0</v>
      </c>
      <c r="AE242" s="4" t="str">
        <f>IF(LEN(TRIM(Table2[[#This Row],[Referral Date]]))=0,"",IFERROR(NETWORKDAYS(Table2[[#This Row],[Referral Date]],EOMONTH(DATE('Reporting Month'!$B$2,'Reporting Month'!$B$1,1),0),Holidays),-NETWORKDAYS(EOMONTH(DATE('Reporting Month'!$B$2,'Reporting Month'!$B$1,1),0),Table2[[#This Row],[Referral Date]],Holidays)))</f>
        <v/>
      </c>
      <c r="AF24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42" s="4" t="str">
        <f>IF(OR(Table2[[#This Row],[Referral Date]]="",Table2[[#This Row],[FTC Screening Date]]=""),"",IFERROR(DATEDIF(Table2[[#This Row],[Referral Date]],Table2[[#This Row],[FTC Screening Date]],"d"),IFERROR(IF(DATEDIF(Table2[[#This Row],[FTC Screening Date]],Table2[[#This Row],[Referral Date]],"d")&gt;0,0,""),"")))</f>
        <v/>
      </c>
      <c r="AH242" s="4" t="str">
        <f>IFERROR(VLOOKUP(Table2[[#This Row],[Agency Name]],'Dropdown Values'!A:B,2,FALSE),"")</f>
        <v/>
      </c>
      <c r="AI242" s="2" t="str">
        <f>IF(OR(Table2[[#This Row],[Current Investigation Start Date]]="",Table2[[#This Row],[Referral Date]]=""),"",IFERROR(NETWORKDAYS(I242,J242,Holidays),""))</f>
        <v/>
      </c>
      <c r="AJ242" s="2" t="str">
        <f>IF(OR(Table2[[#This Row],[Initial Engagement Attempt Date]]="",Table2[[#This Row],[FTC Screening Date]]=""),"",IFERROR(NETWORKDAYS(Table2[[#This Row],[Initial Engagement Attempt Date]],Table2[[#This Row],[FTC Screening Date]],Holidays),""))</f>
        <v/>
      </c>
      <c r="AK24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42" s="4">
        <f>COUNTIFS(Table2[Agency Name],Table2[[#This Row],[Agency Name]],Table2[Client ID],Table2[[#This Row],[Client ID]])</f>
        <v>0</v>
      </c>
    </row>
    <row r="243" spans="12:38">
      <c r="L243" s="13"/>
      <c r="M243" s="13"/>
      <c r="N243" s="13"/>
      <c r="P243" s="13"/>
      <c r="W243" s="13"/>
      <c r="X243" s="13"/>
      <c r="AA24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4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43" s="4" t="str" cm="1">
        <f t="array" aca="1" ref="AC24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43" s="4">
        <f ca="1">LEN(Table2[[#This Row],[Data Checks]])</f>
        <v>0</v>
      </c>
      <c r="AE243" s="4" t="str">
        <f>IF(LEN(TRIM(Table2[[#This Row],[Referral Date]]))=0,"",IFERROR(NETWORKDAYS(Table2[[#This Row],[Referral Date]],EOMONTH(DATE('Reporting Month'!$B$2,'Reporting Month'!$B$1,1),0),Holidays),-NETWORKDAYS(EOMONTH(DATE('Reporting Month'!$B$2,'Reporting Month'!$B$1,1),0),Table2[[#This Row],[Referral Date]],Holidays)))</f>
        <v/>
      </c>
      <c r="AF24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43" s="4" t="str">
        <f>IF(OR(Table2[[#This Row],[Referral Date]]="",Table2[[#This Row],[FTC Screening Date]]=""),"",IFERROR(DATEDIF(Table2[[#This Row],[Referral Date]],Table2[[#This Row],[FTC Screening Date]],"d"),IFERROR(IF(DATEDIF(Table2[[#This Row],[FTC Screening Date]],Table2[[#This Row],[Referral Date]],"d")&gt;0,0,""),"")))</f>
        <v/>
      </c>
      <c r="AH243" s="4" t="str">
        <f>IFERROR(VLOOKUP(Table2[[#This Row],[Agency Name]],'Dropdown Values'!A:B,2,FALSE),"")</f>
        <v/>
      </c>
      <c r="AI243" s="2" t="str">
        <f>IF(OR(Table2[[#This Row],[Current Investigation Start Date]]="",Table2[[#This Row],[Referral Date]]=""),"",IFERROR(NETWORKDAYS(I243,J243,Holidays),""))</f>
        <v/>
      </c>
      <c r="AJ243" s="2" t="str">
        <f>IF(OR(Table2[[#This Row],[Initial Engagement Attempt Date]]="",Table2[[#This Row],[FTC Screening Date]]=""),"",IFERROR(NETWORKDAYS(Table2[[#This Row],[Initial Engagement Attempt Date]],Table2[[#This Row],[FTC Screening Date]],Holidays),""))</f>
        <v/>
      </c>
      <c r="AK24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43" s="4">
        <f>COUNTIFS(Table2[Agency Name],Table2[[#This Row],[Agency Name]],Table2[Client ID],Table2[[#This Row],[Client ID]])</f>
        <v>0</v>
      </c>
    </row>
    <row r="244" spans="12:38">
      <c r="L244" s="13"/>
      <c r="M244" s="13"/>
      <c r="N244" s="13"/>
      <c r="P244" s="13"/>
      <c r="W244" s="13"/>
      <c r="X244" s="13"/>
      <c r="AA24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4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44" s="4" t="str" cm="1">
        <f t="array" aca="1" ref="AC24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44" s="4">
        <f ca="1">LEN(Table2[[#This Row],[Data Checks]])</f>
        <v>0</v>
      </c>
      <c r="AE244" s="4" t="str">
        <f>IF(LEN(TRIM(Table2[[#This Row],[Referral Date]]))=0,"",IFERROR(NETWORKDAYS(Table2[[#This Row],[Referral Date]],EOMONTH(DATE('Reporting Month'!$B$2,'Reporting Month'!$B$1,1),0),Holidays),-NETWORKDAYS(EOMONTH(DATE('Reporting Month'!$B$2,'Reporting Month'!$B$1,1),0),Table2[[#This Row],[Referral Date]],Holidays)))</f>
        <v/>
      </c>
      <c r="AF24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44" s="4" t="str">
        <f>IF(OR(Table2[[#This Row],[Referral Date]]="",Table2[[#This Row],[FTC Screening Date]]=""),"",IFERROR(DATEDIF(Table2[[#This Row],[Referral Date]],Table2[[#This Row],[FTC Screening Date]],"d"),IFERROR(IF(DATEDIF(Table2[[#This Row],[FTC Screening Date]],Table2[[#This Row],[Referral Date]],"d")&gt;0,0,""),"")))</f>
        <v/>
      </c>
      <c r="AH244" s="4" t="str">
        <f>IFERROR(VLOOKUP(Table2[[#This Row],[Agency Name]],'Dropdown Values'!A:B,2,FALSE),"")</f>
        <v/>
      </c>
      <c r="AI244" s="2" t="str">
        <f>IF(OR(Table2[[#This Row],[Current Investigation Start Date]]="",Table2[[#This Row],[Referral Date]]=""),"",IFERROR(NETWORKDAYS(I244,J244,Holidays),""))</f>
        <v/>
      </c>
      <c r="AJ244" s="2" t="str">
        <f>IF(OR(Table2[[#This Row],[Initial Engagement Attempt Date]]="",Table2[[#This Row],[FTC Screening Date]]=""),"",IFERROR(NETWORKDAYS(Table2[[#This Row],[Initial Engagement Attempt Date]],Table2[[#This Row],[FTC Screening Date]],Holidays),""))</f>
        <v/>
      </c>
      <c r="AK24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44" s="4">
        <f>COUNTIFS(Table2[Agency Name],Table2[[#This Row],[Agency Name]],Table2[Client ID],Table2[[#This Row],[Client ID]])</f>
        <v>0</v>
      </c>
    </row>
    <row r="245" spans="12:38">
      <c r="L245" s="13"/>
      <c r="M245" s="13"/>
      <c r="N245" s="13"/>
      <c r="P245" s="13"/>
      <c r="W245" s="13"/>
      <c r="X245" s="13"/>
      <c r="AA24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4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45" s="4" t="str" cm="1">
        <f t="array" aca="1" ref="AC24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45" s="4">
        <f ca="1">LEN(Table2[[#This Row],[Data Checks]])</f>
        <v>0</v>
      </c>
      <c r="AE245" s="4" t="str">
        <f>IF(LEN(TRIM(Table2[[#This Row],[Referral Date]]))=0,"",IFERROR(NETWORKDAYS(Table2[[#This Row],[Referral Date]],EOMONTH(DATE('Reporting Month'!$B$2,'Reporting Month'!$B$1,1),0),Holidays),-NETWORKDAYS(EOMONTH(DATE('Reporting Month'!$B$2,'Reporting Month'!$B$1,1),0),Table2[[#This Row],[Referral Date]],Holidays)))</f>
        <v/>
      </c>
      <c r="AF24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45" s="4" t="str">
        <f>IF(OR(Table2[[#This Row],[Referral Date]]="",Table2[[#This Row],[FTC Screening Date]]=""),"",IFERROR(DATEDIF(Table2[[#This Row],[Referral Date]],Table2[[#This Row],[FTC Screening Date]],"d"),IFERROR(IF(DATEDIF(Table2[[#This Row],[FTC Screening Date]],Table2[[#This Row],[Referral Date]],"d")&gt;0,0,""),"")))</f>
        <v/>
      </c>
      <c r="AH245" s="4" t="str">
        <f>IFERROR(VLOOKUP(Table2[[#This Row],[Agency Name]],'Dropdown Values'!A:B,2,FALSE),"")</f>
        <v/>
      </c>
      <c r="AI245" s="2" t="str">
        <f>IF(OR(Table2[[#This Row],[Current Investigation Start Date]]="",Table2[[#This Row],[Referral Date]]=""),"",IFERROR(NETWORKDAYS(I245,J245,Holidays),""))</f>
        <v/>
      </c>
      <c r="AJ245" s="2" t="str">
        <f>IF(OR(Table2[[#This Row],[Initial Engagement Attempt Date]]="",Table2[[#This Row],[FTC Screening Date]]=""),"",IFERROR(NETWORKDAYS(Table2[[#This Row],[Initial Engagement Attempt Date]],Table2[[#This Row],[FTC Screening Date]],Holidays),""))</f>
        <v/>
      </c>
      <c r="AK24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45" s="4">
        <f>COUNTIFS(Table2[Agency Name],Table2[[#This Row],[Agency Name]],Table2[Client ID],Table2[[#This Row],[Client ID]])</f>
        <v>0</v>
      </c>
    </row>
    <row r="246" spans="12:38">
      <c r="L246" s="13"/>
      <c r="M246" s="13"/>
      <c r="N246" s="13"/>
      <c r="P246" s="13"/>
      <c r="W246" s="13"/>
      <c r="X246" s="13"/>
      <c r="AA24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4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46" s="4" t="str" cm="1">
        <f t="array" aca="1" ref="AC24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46" s="4">
        <f ca="1">LEN(Table2[[#This Row],[Data Checks]])</f>
        <v>0</v>
      </c>
      <c r="AE246" s="4" t="str">
        <f>IF(LEN(TRIM(Table2[[#This Row],[Referral Date]]))=0,"",IFERROR(NETWORKDAYS(Table2[[#This Row],[Referral Date]],EOMONTH(DATE('Reporting Month'!$B$2,'Reporting Month'!$B$1,1),0),Holidays),-NETWORKDAYS(EOMONTH(DATE('Reporting Month'!$B$2,'Reporting Month'!$B$1,1),0),Table2[[#This Row],[Referral Date]],Holidays)))</f>
        <v/>
      </c>
      <c r="AF24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46" s="4" t="str">
        <f>IF(OR(Table2[[#This Row],[Referral Date]]="",Table2[[#This Row],[FTC Screening Date]]=""),"",IFERROR(DATEDIF(Table2[[#This Row],[Referral Date]],Table2[[#This Row],[FTC Screening Date]],"d"),IFERROR(IF(DATEDIF(Table2[[#This Row],[FTC Screening Date]],Table2[[#This Row],[Referral Date]],"d")&gt;0,0,""),"")))</f>
        <v/>
      </c>
      <c r="AH246" s="4" t="str">
        <f>IFERROR(VLOOKUP(Table2[[#This Row],[Agency Name]],'Dropdown Values'!A:B,2,FALSE),"")</f>
        <v/>
      </c>
      <c r="AI246" s="2" t="str">
        <f>IF(OR(Table2[[#This Row],[Current Investigation Start Date]]="",Table2[[#This Row],[Referral Date]]=""),"",IFERROR(NETWORKDAYS(I246,J246,Holidays),""))</f>
        <v/>
      </c>
      <c r="AJ246" s="2" t="str">
        <f>IF(OR(Table2[[#This Row],[Initial Engagement Attempt Date]]="",Table2[[#This Row],[FTC Screening Date]]=""),"",IFERROR(NETWORKDAYS(Table2[[#This Row],[Initial Engagement Attempt Date]],Table2[[#This Row],[FTC Screening Date]],Holidays),""))</f>
        <v/>
      </c>
      <c r="AK24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46" s="4">
        <f>COUNTIFS(Table2[Agency Name],Table2[[#This Row],[Agency Name]],Table2[Client ID],Table2[[#This Row],[Client ID]])</f>
        <v>0</v>
      </c>
    </row>
    <row r="247" spans="12:38">
      <c r="L247" s="13"/>
      <c r="M247" s="13"/>
      <c r="N247" s="13"/>
      <c r="P247" s="13"/>
      <c r="W247" s="13"/>
      <c r="X247" s="13"/>
      <c r="AA24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4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47" s="4" t="str" cm="1">
        <f t="array" aca="1" ref="AC24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47" s="4">
        <f ca="1">LEN(Table2[[#This Row],[Data Checks]])</f>
        <v>0</v>
      </c>
      <c r="AE247" s="4" t="str">
        <f>IF(LEN(TRIM(Table2[[#This Row],[Referral Date]]))=0,"",IFERROR(NETWORKDAYS(Table2[[#This Row],[Referral Date]],EOMONTH(DATE('Reporting Month'!$B$2,'Reporting Month'!$B$1,1),0),Holidays),-NETWORKDAYS(EOMONTH(DATE('Reporting Month'!$B$2,'Reporting Month'!$B$1,1),0),Table2[[#This Row],[Referral Date]],Holidays)))</f>
        <v/>
      </c>
      <c r="AF24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47" s="4" t="str">
        <f>IF(OR(Table2[[#This Row],[Referral Date]]="",Table2[[#This Row],[FTC Screening Date]]=""),"",IFERROR(DATEDIF(Table2[[#This Row],[Referral Date]],Table2[[#This Row],[FTC Screening Date]],"d"),IFERROR(IF(DATEDIF(Table2[[#This Row],[FTC Screening Date]],Table2[[#This Row],[Referral Date]],"d")&gt;0,0,""),"")))</f>
        <v/>
      </c>
      <c r="AH247" s="4" t="str">
        <f>IFERROR(VLOOKUP(Table2[[#This Row],[Agency Name]],'Dropdown Values'!A:B,2,FALSE),"")</f>
        <v/>
      </c>
      <c r="AI247" s="2" t="str">
        <f>IF(OR(Table2[[#This Row],[Current Investigation Start Date]]="",Table2[[#This Row],[Referral Date]]=""),"",IFERROR(NETWORKDAYS(I247,J247,Holidays),""))</f>
        <v/>
      </c>
      <c r="AJ247" s="2" t="str">
        <f>IF(OR(Table2[[#This Row],[Initial Engagement Attempt Date]]="",Table2[[#This Row],[FTC Screening Date]]=""),"",IFERROR(NETWORKDAYS(Table2[[#This Row],[Initial Engagement Attempt Date]],Table2[[#This Row],[FTC Screening Date]],Holidays),""))</f>
        <v/>
      </c>
      <c r="AK24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47" s="4">
        <f>COUNTIFS(Table2[Agency Name],Table2[[#This Row],[Agency Name]],Table2[Client ID],Table2[[#This Row],[Client ID]])</f>
        <v>0</v>
      </c>
    </row>
    <row r="248" spans="12:38">
      <c r="L248" s="13"/>
      <c r="M248" s="13"/>
      <c r="N248" s="13"/>
      <c r="P248" s="13"/>
      <c r="W248" s="13"/>
      <c r="X248" s="13"/>
      <c r="AA24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4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48" s="4" t="str" cm="1">
        <f t="array" aca="1" ref="AC24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48" s="4">
        <f ca="1">LEN(Table2[[#This Row],[Data Checks]])</f>
        <v>0</v>
      </c>
      <c r="AE248" s="4" t="str">
        <f>IF(LEN(TRIM(Table2[[#This Row],[Referral Date]]))=0,"",IFERROR(NETWORKDAYS(Table2[[#This Row],[Referral Date]],EOMONTH(DATE('Reporting Month'!$B$2,'Reporting Month'!$B$1,1),0),Holidays),-NETWORKDAYS(EOMONTH(DATE('Reporting Month'!$B$2,'Reporting Month'!$B$1,1),0),Table2[[#This Row],[Referral Date]],Holidays)))</f>
        <v/>
      </c>
      <c r="AF24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48" s="4" t="str">
        <f>IF(OR(Table2[[#This Row],[Referral Date]]="",Table2[[#This Row],[FTC Screening Date]]=""),"",IFERROR(DATEDIF(Table2[[#This Row],[Referral Date]],Table2[[#This Row],[FTC Screening Date]],"d"),IFERROR(IF(DATEDIF(Table2[[#This Row],[FTC Screening Date]],Table2[[#This Row],[Referral Date]],"d")&gt;0,0,""),"")))</f>
        <v/>
      </c>
      <c r="AH248" s="4" t="str">
        <f>IFERROR(VLOOKUP(Table2[[#This Row],[Agency Name]],'Dropdown Values'!A:B,2,FALSE),"")</f>
        <v/>
      </c>
      <c r="AI248" s="2" t="str">
        <f>IF(OR(Table2[[#This Row],[Current Investigation Start Date]]="",Table2[[#This Row],[Referral Date]]=""),"",IFERROR(NETWORKDAYS(I248,J248,Holidays),""))</f>
        <v/>
      </c>
      <c r="AJ248" s="2" t="str">
        <f>IF(OR(Table2[[#This Row],[Initial Engagement Attempt Date]]="",Table2[[#This Row],[FTC Screening Date]]=""),"",IFERROR(NETWORKDAYS(Table2[[#This Row],[Initial Engagement Attempt Date]],Table2[[#This Row],[FTC Screening Date]],Holidays),""))</f>
        <v/>
      </c>
      <c r="AK24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48" s="4">
        <f>COUNTIFS(Table2[Agency Name],Table2[[#This Row],[Agency Name]],Table2[Client ID],Table2[[#This Row],[Client ID]])</f>
        <v>0</v>
      </c>
    </row>
    <row r="249" spans="12:38">
      <c r="L249" s="13"/>
      <c r="M249" s="13"/>
      <c r="N249" s="13"/>
      <c r="P249" s="13"/>
      <c r="W249" s="13"/>
      <c r="X249" s="13"/>
      <c r="AA24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4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49" s="4" t="str" cm="1">
        <f t="array" aca="1" ref="AC24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49" s="4">
        <f ca="1">LEN(Table2[[#This Row],[Data Checks]])</f>
        <v>0</v>
      </c>
      <c r="AE249" s="4" t="str">
        <f>IF(LEN(TRIM(Table2[[#This Row],[Referral Date]]))=0,"",IFERROR(NETWORKDAYS(Table2[[#This Row],[Referral Date]],EOMONTH(DATE('Reporting Month'!$B$2,'Reporting Month'!$B$1,1),0),Holidays),-NETWORKDAYS(EOMONTH(DATE('Reporting Month'!$B$2,'Reporting Month'!$B$1,1),0),Table2[[#This Row],[Referral Date]],Holidays)))</f>
        <v/>
      </c>
      <c r="AF24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49" s="4" t="str">
        <f>IF(OR(Table2[[#This Row],[Referral Date]]="",Table2[[#This Row],[FTC Screening Date]]=""),"",IFERROR(DATEDIF(Table2[[#This Row],[Referral Date]],Table2[[#This Row],[FTC Screening Date]],"d"),IFERROR(IF(DATEDIF(Table2[[#This Row],[FTC Screening Date]],Table2[[#This Row],[Referral Date]],"d")&gt;0,0,""),"")))</f>
        <v/>
      </c>
      <c r="AH249" s="4" t="str">
        <f>IFERROR(VLOOKUP(Table2[[#This Row],[Agency Name]],'Dropdown Values'!A:B,2,FALSE),"")</f>
        <v/>
      </c>
      <c r="AI249" s="2" t="str">
        <f>IF(OR(Table2[[#This Row],[Current Investigation Start Date]]="",Table2[[#This Row],[Referral Date]]=""),"",IFERROR(NETWORKDAYS(I249,J249,Holidays),""))</f>
        <v/>
      </c>
      <c r="AJ249" s="2" t="str">
        <f>IF(OR(Table2[[#This Row],[Initial Engagement Attempt Date]]="",Table2[[#This Row],[FTC Screening Date]]=""),"",IFERROR(NETWORKDAYS(Table2[[#This Row],[Initial Engagement Attempt Date]],Table2[[#This Row],[FTC Screening Date]],Holidays),""))</f>
        <v/>
      </c>
      <c r="AK24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49" s="4">
        <f>COUNTIFS(Table2[Agency Name],Table2[[#This Row],[Agency Name]],Table2[Client ID],Table2[[#This Row],[Client ID]])</f>
        <v>0</v>
      </c>
    </row>
    <row r="250" spans="12:38">
      <c r="L250" s="13"/>
      <c r="M250" s="13"/>
      <c r="N250" s="13"/>
      <c r="P250" s="13"/>
      <c r="W250" s="13"/>
      <c r="X250" s="13"/>
      <c r="AA25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5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50" s="4" t="str" cm="1">
        <f t="array" aca="1" ref="AC25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50" s="4">
        <f ca="1">LEN(Table2[[#This Row],[Data Checks]])</f>
        <v>0</v>
      </c>
      <c r="AE250" s="4" t="str">
        <f>IF(LEN(TRIM(Table2[[#This Row],[Referral Date]]))=0,"",IFERROR(NETWORKDAYS(Table2[[#This Row],[Referral Date]],EOMONTH(DATE('Reporting Month'!$B$2,'Reporting Month'!$B$1,1),0),Holidays),-NETWORKDAYS(EOMONTH(DATE('Reporting Month'!$B$2,'Reporting Month'!$B$1,1),0),Table2[[#This Row],[Referral Date]],Holidays)))</f>
        <v/>
      </c>
      <c r="AF25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50" s="4" t="str">
        <f>IF(OR(Table2[[#This Row],[Referral Date]]="",Table2[[#This Row],[FTC Screening Date]]=""),"",IFERROR(DATEDIF(Table2[[#This Row],[Referral Date]],Table2[[#This Row],[FTC Screening Date]],"d"),IFERROR(IF(DATEDIF(Table2[[#This Row],[FTC Screening Date]],Table2[[#This Row],[Referral Date]],"d")&gt;0,0,""),"")))</f>
        <v/>
      </c>
      <c r="AH250" s="4" t="str">
        <f>IFERROR(VLOOKUP(Table2[[#This Row],[Agency Name]],'Dropdown Values'!A:B,2,FALSE),"")</f>
        <v/>
      </c>
      <c r="AI250" s="2" t="str">
        <f>IF(OR(Table2[[#This Row],[Current Investigation Start Date]]="",Table2[[#This Row],[Referral Date]]=""),"",IFERROR(NETWORKDAYS(I250,J250,Holidays),""))</f>
        <v/>
      </c>
      <c r="AJ250" s="2" t="str">
        <f>IF(OR(Table2[[#This Row],[Initial Engagement Attempt Date]]="",Table2[[#This Row],[FTC Screening Date]]=""),"",IFERROR(NETWORKDAYS(Table2[[#This Row],[Initial Engagement Attempt Date]],Table2[[#This Row],[FTC Screening Date]],Holidays),""))</f>
        <v/>
      </c>
      <c r="AK25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50" s="4">
        <f>COUNTIFS(Table2[Agency Name],Table2[[#This Row],[Agency Name]],Table2[Client ID],Table2[[#This Row],[Client ID]])</f>
        <v>0</v>
      </c>
    </row>
    <row r="251" spans="12:38">
      <c r="L251" s="13"/>
      <c r="M251" s="13"/>
      <c r="N251" s="13"/>
      <c r="P251" s="13"/>
      <c r="W251" s="13"/>
      <c r="X251" s="13"/>
      <c r="AA25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5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51" s="4" t="str" cm="1">
        <f t="array" aca="1" ref="AC25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51" s="4">
        <f ca="1">LEN(Table2[[#This Row],[Data Checks]])</f>
        <v>0</v>
      </c>
      <c r="AE251" s="4" t="str">
        <f>IF(LEN(TRIM(Table2[[#This Row],[Referral Date]]))=0,"",IFERROR(NETWORKDAYS(Table2[[#This Row],[Referral Date]],EOMONTH(DATE('Reporting Month'!$B$2,'Reporting Month'!$B$1,1),0),Holidays),-NETWORKDAYS(EOMONTH(DATE('Reporting Month'!$B$2,'Reporting Month'!$B$1,1),0),Table2[[#This Row],[Referral Date]],Holidays)))</f>
        <v/>
      </c>
      <c r="AF25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51" s="4" t="str">
        <f>IF(OR(Table2[[#This Row],[Referral Date]]="",Table2[[#This Row],[FTC Screening Date]]=""),"",IFERROR(DATEDIF(Table2[[#This Row],[Referral Date]],Table2[[#This Row],[FTC Screening Date]],"d"),IFERROR(IF(DATEDIF(Table2[[#This Row],[FTC Screening Date]],Table2[[#This Row],[Referral Date]],"d")&gt;0,0,""),"")))</f>
        <v/>
      </c>
      <c r="AH251" s="4" t="str">
        <f>IFERROR(VLOOKUP(Table2[[#This Row],[Agency Name]],'Dropdown Values'!A:B,2,FALSE),"")</f>
        <v/>
      </c>
      <c r="AI251" s="2" t="str">
        <f>IF(OR(Table2[[#This Row],[Current Investigation Start Date]]="",Table2[[#This Row],[Referral Date]]=""),"",IFERROR(NETWORKDAYS(I251,J251,Holidays),""))</f>
        <v/>
      </c>
      <c r="AJ251" s="2" t="str">
        <f>IF(OR(Table2[[#This Row],[Initial Engagement Attempt Date]]="",Table2[[#This Row],[FTC Screening Date]]=""),"",IFERROR(NETWORKDAYS(Table2[[#This Row],[Initial Engagement Attempt Date]],Table2[[#This Row],[FTC Screening Date]],Holidays),""))</f>
        <v/>
      </c>
      <c r="AK25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51" s="4">
        <f>COUNTIFS(Table2[Agency Name],Table2[[#This Row],[Agency Name]],Table2[Client ID],Table2[[#This Row],[Client ID]])</f>
        <v>0</v>
      </c>
    </row>
    <row r="252" spans="12:38">
      <c r="L252" s="13"/>
      <c r="M252" s="13"/>
      <c r="N252" s="13"/>
      <c r="P252" s="13"/>
      <c r="W252" s="13"/>
      <c r="X252" s="13"/>
      <c r="AA25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5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52" s="4" t="str" cm="1">
        <f t="array" aca="1" ref="AC25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52" s="4">
        <f ca="1">LEN(Table2[[#This Row],[Data Checks]])</f>
        <v>0</v>
      </c>
      <c r="AE252" s="4" t="str">
        <f>IF(LEN(TRIM(Table2[[#This Row],[Referral Date]]))=0,"",IFERROR(NETWORKDAYS(Table2[[#This Row],[Referral Date]],EOMONTH(DATE('Reporting Month'!$B$2,'Reporting Month'!$B$1,1),0),Holidays),-NETWORKDAYS(EOMONTH(DATE('Reporting Month'!$B$2,'Reporting Month'!$B$1,1),0),Table2[[#This Row],[Referral Date]],Holidays)))</f>
        <v/>
      </c>
      <c r="AF25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52" s="4" t="str">
        <f>IF(OR(Table2[[#This Row],[Referral Date]]="",Table2[[#This Row],[FTC Screening Date]]=""),"",IFERROR(DATEDIF(Table2[[#This Row],[Referral Date]],Table2[[#This Row],[FTC Screening Date]],"d"),IFERROR(IF(DATEDIF(Table2[[#This Row],[FTC Screening Date]],Table2[[#This Row],[Referral Date]],"d")&gt;0,0,""),"")))</f>
        <v/>
      </c>
      <c r="AH252" s="4" t="str">
        <f>IFERROR(VLOOKUP(Table2[[#This Row],[Agency Name]],'Dropdown Values'!A:B,2,FALSE),"")</f>
        <v/>
      </c>
      <c r="AI252" s="2" t="str">
        <f>IF(OR(Table2[[#This Row],[Current Investigation Start Date]]="",Table2[[#This Row],[Referral Date]]=""),"",IFERROR(NETWORKDAYS(I252,J252,Holidays),""))</f>
        <v/>
      </c>
      <c r="AJ252" s="2" t="str">
        <f>IF(OR(Table2[[#This Row],[Initial Engagement Attempt Date]]="",Table2[[#This Row],[FTC Screening Date]]=""),"",IFERROR(NETWORKDAYS(Table2[[#This Row],[Initial Engagement Attempt Date]],Table2[[#This Row],[FTC Screening Date]],Holidays),""))</f>
        <v/>
      </c>
      <c r="AK25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52" s="4">
        <f>COUNTIFS(Table2[Agency Name],Table2[[#This Row],[Agency Name]],Table2[Client ID],Table2[[#This Row],[Client ID]])</f>
        <v>0</v>
      </c>
    </row>
    <row r="253" spans="12:38">
      <c r="L253" s="13"/>
      <c r="M253" s="13"/>
      <c r="N253" s="13"/>
      <c r="P253" s="13"/>
      <c r="W253" s="13"/>
      <c r="X253" s="13"/>
      <c r="AA25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5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53" s="4" t="str" cm="1">
        <f t="array" aca="1" ref="AC25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53" s="4">
        <f ca="1">LEN(Table2[[#This Row],[Data Checks]])</f>
        <v>0</v>
      </c>
      <c r="AE253" s="4" t="str">
        <f>IF(LEN(TRIM(Table2[[#This Row],[Referral Date]]))=0,"",IFERROR(NETWORKDAYS(Table2[[#This Row],[Referral Date]],EOMONTH(DATE('Reporting Month'!$B$2,'Reporting Month'!$B$1,1),0),Holidays),-NETWORKDAYS(EOMONTH(DATE('Reporting Month'!$B$2,'Reporting Month'!$B$1,1),0),Table2[[#This Row],[Referral Date]],Holidays)))</f>
        <v/>
      </c>
      <c r="AF25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53" s="4" t="str">
        <f>IF(OR(Table2[[#This Row],[Referral Date]]="",Table2[[#This Row],[FTC Screening Date]]=""),"",IFERROR(DATEDIF(Table2[[#This Row],[Referral Date]],Table2[[#This Row],[FTC Screening Date]],"d"),IFERROR(IF(DATEDIF(Table2[[#This Row],[FTC Screening Date]],Table2[[#This Row],[Referral Date]],"d")&gt;0,0,""),"")))</f>
        <v/>
      </c>
      <c r="AH253" s="4" t="str">
        <f>IFERROR(VLOOKUP(Table2[[#This Row],[Agency Name]],'Dropdown Values'!A:B,2,FALSE),"")</f>
        <v/>
      </c>
      <c r="AI253" s="2" t="str">
        <f>IF(OR(Table2[[#This Row],[Current Investigation Start Date]]="",Table2[[#This Row],[Referral Date]]=""),"",IFERROR(NETWORKDAYS(I253,J253,Holidays),""))</f>
        <v/>
      </c>
      <c r="AJ253" s="2" t="str">
        <f>IF(OR(Table2[[#This Row],[Initial Engagement Attempt Date]]="",Table2[[#This Row],[FTC Screening Date]]=""),"",IFERROR(NETWORKDAYS(Table2[[#This Row],[Initial Engagement Attempt Date]],Table2[[#This Row],[FTC Screening Date]],Holidays),""))</f>
        <v/>
      </c>
      <c r="AK25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53" s="4">
        <f>COUNTIFS(Table2[Agency Name],Table2[[#This Row],[Agency Name]],Table2[Client ID],Table2[[#This Row],[Client ID]])</f>
        <v>0</v>
      </c>
    </row>
    <row r="254" spans="12:38">
      <c r="L254" s="13"/>
      <c r="M254" s="13"/>
      <c r="N254" s="13"/>
      <c r="P254" s="13"/>
      <c r="W254" s="13"/>
      <c r="X254" s="13"/>
      <c r="AA25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5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54" s="4" t="str" cm="1">
        <f t="array" aca="1" ref="AC25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54" s="4">
        <f ca="1">LEN(Table2[[#This Row],[Data Checks]])</f>
        <v>0</v>
      </c>
      <c r="AE254" s="4" t="str">
        <f>IF(LEN(TRIM(Table2[[#This Row],[Referral Date]]))=0,"",IFERROR(NETWORKDAYS(Table2[[#This Row],[Referral Date]],EOMONTH(DATE('Reporting Month'!$B$2,'Reporting Month'!$B$1,1),0),Holidays),-NETWORKDAYS(EOMONTH(DATE('Reporting Month'!$B$2,'Reporting Month'!$B$1,1),0),Table2[[#This Row],[Referral Date]],Holidays)))</f>
        <v/>
      </c>
      <c r="AF25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54" s="4" t="str">
        <f>IF(OR(Table2[[#This Row],[Referral Date]]="",Table2[[#This Row],[FTC Screening Date]]=""),"",IFERROR(DATEDIF(Table2[[#This Row],[Referral Date]],Table2[[#This Row],[FTC Screening Date]],"d"),IFERROR(IF(DATEDIF(Table2[[#This Row],[FTC Screening Date]],Table2[[#This Row],[Referral Date]],"d")&gt;0,0,""),"")))</f>
        <v/>
      </c>
      <c r="AH254" s="4" t="str">
        <f>IFERROR(VLOOKUP(Table2[[#This Row],[Agency Name]],'Dropdown Values'!A:B,2,FALSE),"")</f>
        <v/>
      </c>
      <c r="AI254" s="2" t="str">
        <f>IF(OR(Table2[[#This Row],[Current Investigation Start Date]]="",Table2[[#This Row],[Referral Date]]=""),"",IFERROR(NETWORKDAYS(I254,J254,Holidays),""))</f>
        <v/>
      </c>
      <c r="AJ254" s="2" t="str">
        <f>IF(OR(Table2[[#This Row],[Initial Engagement Attempt Date]]="",Table2[[#This Row],[FTC Screening Date]]=""),"",IFERROR(NETWORKDAYS(Table2[[#This Row],[Initial Engagement Attempt Date]],Table2[[#This Row],[FTC Screening Date]],Holidays),""))</f>
        <v/>
      </c>
      <c r="AK25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54" s="4">
        <f>COUNTIFS(Table2[Agency Name],Table2[[#This Row],[Agency Name]],Table2[Client ID],Table2[[#This Row],[Client ID]])</f>
        <v>0</v>
      </c>
    </row>
    <row r="255" spans="12:38">
      <c r="L255" s="13"/>
      <c r="M255" s="13"/>
      <c r="N255" s="13"/>
      <c r="P255" s="13"/>
      <c r="W255" s="13"/>
      <c r="X255" s="13"/>
      <c r="AA25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5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55" s="4" t="str" cm="1">
        <f t="array" aca="1" ref="AC25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55" s="4">
        <f ca="1">LEN(Table2[[#This Row],[Data Checks]])</f>
        <v>0</v>
      </c>
      <c r="AE255" s="4" t="str">
        <f>IF(LEN(TRIM(Table2[[#This Row],[Referral Date]]))=0,"",IFERROR(NETWORKDAYS(Table2[[#This Row],[Referral Date]],EOMONTH(DATE('Reporting Month'!$B$2,'Reporting Month'!$B$1,1),0),Holidays),-NETWORKDAYS(EOMONTH(DATE('Reporting Month'!$B$2,'Reporting Month'!$B$1,1),0),Table2[[#This Row],[Referral Date]],Holidays)))</f>
        <v/>
      </c>
      <c r="AF25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55" s="4" t="str">
        <f>IF(OR(Table2[[#This Row],[Referral Date]]="",Table2[[#This Row],[FTC Screening Date]]=""),"",IFERROR(DATEDIF(Table2[[#This Row],[Referral Date]],Table2[[#This Row],[FTC Screening Date]],"d"),IFERROR(IF(DATEDIF(Table2[[#This Row],[FTC Screening Date]],Table2[[#This Row],[Referral Date]],"d")&gt;0,0,""),"")))</f>
        <v/>
      </c>
      <c r="AH255" s="4" t="str">
        <f>IFERROR(VLOOKUP(Table2[[#This Row],[Agency Name]],'Dropdown Values'!A:B,2,FALSE),"")</f>
        <v/>
      </c>
      <c r="AI255" s="2" t="str">
        <f>IF(OR(Table2[[#This Row],[Current Investigation Start Date]]="",Table2[[#This Row],[Referral Date]]=""),"",IFERROR(NETWORKDAYS(I255,J255,Holidays),""))</f>
        <v/>
      </c>
      <c r="AJ255" s="2" t="str">
        <f>IF(OR(Table2[[#This Row],[Initial Engagement Attempt Date]]="",Table2[[#This Row],[FTC Screening Date]]=""),"",IFERROR(NETWORKDAYS(Table2[[#This Row],[Initial Engagement Attempt Date]],Table2[[#This Row],[FTC Screening Date]],Holidays),""))</f>
        <v/>
      </c>
      <c r="AK25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55" s="4">
        <f>COUNTIFS(Table2[Agency Name],Table2[[#This Row],[Agency Name]],Table2[Client ID],Table2[[#This Row],[Client ID]])</f>
        <v>0</v>
      </c>
    </row>
    <row r="256" spans="12:38">
      <c r="L256" s="13"/>
      <c r="M256" s="13"/>
      <c r="N256" s="13"/>
      <c r="P256" s="13"/>
      <c r="W256" s="13"/>
      <c r="X256" s="13"/>
      <c r="AA25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5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56" s="4" t="str" cm="1">
        <f t="array" aca="1" ref="AC25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56" s="4">
        <f ca="1">LEN(Table2[[#This Row],[Data Checks]])</f>
        <v>0</v>
      </c>
      <c r="AE256" s="4" t="str">
        <f>IF(LEN(TRIM(Table2[[#This Row],[Referral Date]]))=0,"",IFERROR(NETWORKDAYS(Table2[[#This Row],[Referral Date]],EOMONTH(DATE('Reporting Month'!$B$2,'Reporting Month'!$B$1,1),0),Holidays),-NETWORKDAYS(EOMONTH(DATE('Reporting Month'!$B$2,'Reporting Month'!$B$1,1),0),Table2[[#This Row],[Referral Date]],Holidays)))</f>
        <v/>
      </c>
      <c r="AF25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56" s="4" t="str">
        <f>IF(OR(Table2[[#This Row],[Referral Date]]="",Table2[[#This Row],[FTC Screening Date]]=""),"",IFERROR(DATEDIF(Table2[[#This Row],[Referral Date]],Table2[[#This Row],[FTC Screening Date]],"d"),IFERROR(IF(DATEDIF(Table2[[#This Row],[FTC Screening Date]],Table2[[#This Row],[Referral Date]],"d")&gt;0,0,""),"")))</f>
        <v/>
      </c>
      <c r="AH256" s="4" t="str">
        <f>IFERROR(VLOOKUP(Table2[[#This Row],[Agency Name]],'Dropdown Values'!A:B,2,FALSE),"")</f>
        <v/>
      </c>
      <c r="AI256" s="2" t="str">
        <f>IF(OR(Table2[[#This Row],[Current Investigation Start Date]]="",Table2[[#This Row],[Referral Date]]=""),"",IFERROR(NETWORKDAYS(I256,J256,Holidays),""))</f>
        <v/>
      </c>
      <c r="AJ256" s="2" t="str">
        <f>IF(OR(Table2[[#This Row],[Initial Engagement Attempt Date]]="",Table2[[#This Row],[FTC Screening Date]]=""),"",IFERROR(NETWORKDAYS(Table2[[#This Row],[Initial Engagement Attempt Date]],Table2[[#This Row],[FTC Screening Date]],Holidays),""))</f>
        <v/>
      </c>
      <c r="AK25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56" s="4">
        <f>COUNTIFS(Table2[Agency Name],Table2[[#This Row],[Agency Name]],Table2[Client ID],Table2[[#This Row],[Client ID]])</f>
        <v>0</v>
      </c>
    </row>
    <row r="257" spans="12:38">
      <c r="L257" s="13"/>
      <c r="M257" s="13"/>
      <c r="N257" s="13"/>
      <c r="P257" s="13"/>
      <c r="W257" s="13"/>
      <c r="X257" s="13"/>
      <c r="AA25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5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57" s="4" t="str" cm="1">
        <f t="array" aca="1" ref="AC25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57" s="4">
        <f ca="1">LEN(Table2[[#This Row],[Data Checks]])</f>
        <v>0</v>
      </c>
      <c r="AE257" s="4" t="str">
        <f>IF(LEN(TRIM(Table2[[#This Row],[Referral Date]]))=0,"",IFERROR(NETWORKDAYS(Table2[[#This Row],[Referral Date]],EOMONTH(DATE('Reporting Month'!$B$2,'Reporting Month'!$B$1,1),0),Holidays),-NETWORKDAYS(EOMONTH(DATE('Reporting Month'!$B$2,'Reporting Month'!$B$1,1),0),Table2[[#This Row],[Referral Date]],Holidays)))</f>
        <v/>
      </c>
      <c r="AF25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57" s="4" t="str">
        <f>IF(OR(Table2[[#This Row],[Referral Date]]="",Table2[[#This Row],[FTC Screening Date]]=""),"",IFERROR(DATEDIF(Table2[[#This Row],[Referral Date]],Table2[[#This Row],[FTC Screening Date]],"d"),IFERROR(IF(DATEDIF(Table2[[#This Row],[FTC Screening Date]],Table2[[#This Row],[Referral Date]],"d")&gt;0,0,""),"")))</f>
        <v/>
      </c>
      <c r="AH257" s="4" t="str">
        <f>IFERROR(VLOOKUP(Table2[[#This Row],[Agency Name]],'Dropdown Values'!A:B,2,FALSE),"")</f>
        <v/>
      </c>
      <c r="AI257" s="2" t="str">
        <f>IF(OR(Table2[[#This Row],[Current Investigation Start Date]]="",Table2[[#This Row],[Referral Date]]=""),"",IFERROR(NETWORKDAYS(I257,J257,Holidays),""))</f>
        <v/>
      </c>
      <c r="AJ257" s="2" t="str">
        <f>IF(OR(Table2[[#This Row],[Initial Engagement Attempt Date]]="",Table2[[#This Row],[FTC Screening Date]]=""),"",IFERROR(NETWORKDAYS(Table2[[#This Row],[Initial Engagement Attempt Date]],Table2[[#This Row],[FTC Screening Date]],Holidays),""))</f>
        <v/>
      </c>
      <c r="AK25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57" s="4">
        <f>COUNTIFS(Table2[Agency Name],Table2[[#This Row],[Agency Name]],Table2[Client ID],Table2[[#This Row],[Client ID]])</f>
        <v>0</v>
      </c>
    </row>
    <row r="258" spans="12:38">
      <c r="L258" s="13"/>
      <c r="M258" s="13"/>
      <c r="N258" s="13"/>
      <c r="P258" s="13"/>
      <c r="W258" s="13"/>
      <c r="X258" s="13"/>
      <c r="AA25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5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58" s="4" t="str" cm="1">
        <f t="array" aca="1" ref="AC25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58" s="4">
        <f ca="1">LEN(Table2[[#This Row],[Data Checks]])</f>
        <v>0</v>
      </c>
      <c r="AE258" s="4" t="str">
        <f>IF(LEN(TRIM(Table2[[#This Row],[Referral Date]]))=0,"",IFERROR(NETWORKDAYS(Table2[[#This Row],[Referral Date]],EOMONTH(DATE('Reporting Month'!$B$2,'Reporting Month'!$B$1,1),0),Holidays),-NETWORKDAYS(EOMONTH(DATE('Reporting Month'!$B$2,'Reporting Month'!$B$1,1),0),Table2[[#This Row],[Referral Date]],Holidays)))</f>
        <v/>
      </c>
      <c r="AF25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58" s="4" t="str">
        <f>IF(OR(Table2[[#This Row],[Referral Date]]="",Table2[[#This Row],[FTC Screening Date]]=""),"",IFERROR(DATEDIF(Table2[[#This Row],[Referral Date]],Table2[[#This Row],[FTC Screening Date]],"d"),IFERROR(IF(DATEDIF(Table2[[#This Row],[FTC Screening Date]],Table2[[#This Row],[Referral Date]],"d")&gt;0,0,""),"")))</f>
        <v/>
      </c>
      <c r="AH258" s="4" t="str">
        <f>IFERROR(VLOOKUP(Table2[[#This Row],[Agency Name]],'Dropdown Values'!A:B,2,FALSE),"")</f>
        <v/>
      </c>
      <c r="AI258" s="2" t="str">
        <f>IF(OR(Table2[[#This Row],[Current Investigation Start Date]]="",Table2[[#This Row],[Referral Date]]=""),"",IFERROR(NETWORKDAYS(I258,J258,Holidays),""))</f>
        <v/>
      </c>
      <c r="AJ258" s="2" t="str">
        <f>IF(OR(Table2[[#This Row],[Initial Engagement Attempt Date]]="",Table2[[#This Row],[FTC Screening Date]]=""),"",IFERROR(NETWORKDAYS(Table2[[#This Row],[Initial Engagement Attempt Date]],Table2[[#This Row],[FTC Screening Date]],Holidays),""))</f>
        <v/>
      </c>
      <c r="AK25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58" s="4">
        <f>COUNTIFS(Table2[Agency Name],Table2[[#This Row],[Agency Name]],Table2[Client ID],Table2[[#This Row],[Client ID]])</f>
        <v>0</v>
      </c>
    </row>
    <row r="259" spans="12:38">
      <c r="L259" s="13"/>
      <c r="M259" s="13"/>
      <c r="N259" s="13"/>
      <c r="P259" s="13"/>
      <c r="W259" s="13"/>
      <c r="X259" s="13"/>
      <c r="AA25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5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59" s="4" t="str" cm="1">
        <f t="array" aca="1" ref="AC25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59" s="4">
        <f ca="1">LEN(Table2[[#This Row],[Data Checks]])</f>
        <v>0</v>
      </c>
      <c r="AE259" s="4" t="str">
        <f>IF(LEN(TRIM(Table2[[#This Row],[Referral Date]]))=0,"",IFERROR(NETWORKDAYS(Table2[[#This Row],[Referral Date]],EOMONTH(DATE('Reporting Month'!$B$2,'Reporting Month'!$B$1,1),0),Holidays),-NETWORKDAYS(EOMONTH(DATE('Reporting Month'!$B$2,'Reporting Month'!$B$1,1),0),Table2[[#This Row],[Referral Date]],Holidays)))</f>
        <v/>
      </c>
      <c r="AF25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59" s="4" t="str">
        <f>IF(OR(Table2[[#This Row],[Referral Date]]="",Table2[[#This Row],[FTC Screening Date]]=""),"",IFERROR(DATEDIF(Table2[[#This Row],[Referral Date]],Table2[[#This Row],[FTC Screening Date]],"d"),IFERROR(IF(DATEDIF(Table2[[#This Row],[FTC Screening Date]],Table2[[#This Row],[Referral Date]],"d")&gt;0,0,""),"")))</f>
        <v/>
      </c>
      <c r="AH259" s="4" t="str">
        <f>IFERROR(VLOOKUP(Table2[[#This Row],[Agency Name]],'Dropdown Values'!A:B,2,FALSE),"")</f>
        <v/>
      </c>
      <c r="AI259" s="2" t="str">
        <f>IF(OR(Table2[[#This Row],[Current Investigation Start Date]]="",Table2[[#This Row],[Referral Date]]=""),"",IFERROR(NETWORKDAYS(I259,J259,Holidays),""))</f>
        <v/>
      </c>
      <c r="AJ259" s="2" t="str">
        <f>IF(OR(Table2[[#This Row],[Initial Engagement Attempt Date]]="",Table2[[#This Row],[FTC Screening Date]]=""),"",IFERROR(NETWORKDAYS(Table2[[#This Row],[Initial Engagement Attempt Date]],Table2[[#This Row],[FTC Screening Date]],Holidays),""))</f>
        <v/>
      </c>
      <c r="AK25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59" s="4">
        <f>COUNTIFS(Table2[Agency Name],Table2[[#This Row],[Agency Name]],Table2[Client ID],Table2[[#This Row],[Client ID]])</f>
        <v>0</v>
      </c>
    </row>
    <row r="260" spans="12:38">
      <c r="L260" s="13"/>
      <c r="M260" s="13"/>
      <c r="N260" s="13"/>
      <c r="P260" s="13"/>
      <c r="W260" s="13"/>
      <c r="X260" s="13"/>
      <c r="AA26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6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60" s="4" t="str" cm="1">
        <f t="array" aca="1" ref="AC26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60" s="4">
        <f ca="1">LEN(Table2[[#This Row],[Data Checks]])</f>
        <v>0</v>
      </c>
      <c r="AE260" s="4" t="str">
        <f>IF(LEN(TRIM(Table2[[#This Row],[Referral Date]]))=0,"",IFERROR(NETWORKDAYS(Table2[[#This Row],[Referral Date]],EOMONTH(DATE('Reporting Month'!$B$2,'Reporting Month'!$B$1,1),0),Holidays),-NETWORKDAYS(EOMONTH(DATE('Reporting Month'!$B$2,'Reporting Month'!$B$1,1),0),Table2[[#This Row],[Referral Date]],Holidays)))</f>
        <v/>
      </c>
      <c r="AF26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60" s="4" t="str">
        <f>IF(OR(Table2[[#This Row],[Referral Date]]="",Table2[[#This Row],[FTC Screening Date]]=""),"",IFERROR(DATEDIF(Table2[[#This Row],[Referral Date]],Table2[[#This Row],[FTC Screening Date]],"d"),IFERROR(IF(DATEDIF(Table2[[#This Row],[FTC Screening Date]],Table2[[#This Row],[Referral Date]],"d")&gt;0,0,""),"")))</f>
        <v/>
      </c>
      <c r="AH260" s="4" t="str">
        <f>IFERROR(VLOOKUP(Table2[[#This Row],[Agency Name]],'Dropdown Values'!A:B,2,FALSE),"")</f>
        <v/>
      </c>
      <c r="AI260" s="2" t="str">
        <f>IF(OR(Table2[[#This Row],[Current Investigation Start Date]]="",Table2[[#This Row],[Referral Date]]=""),"",IFERROR(NETWORKDAYS(I260,J260,Holidays),""))</f>
        <v/>
      </c>
      <c r="AJ260" s="2" t="str">
        <f>IF(OR(Table2[[#This Row],[Initial Engagement Attempt Date]]="",Table2[[#This Row],[FTC Screening Date]]=""),"",IFERROR(NETWORKDAYS(Table2[[#This Row],[Initial Engagement Attempt Date]],Table2[[#This Row],[FTC Screening Date]],Holidays),""))</f>
        <v/>
      </c>
      <c r="AK26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60" s="4">
        <f>COUNTIFS(Table2[Agency Name],Table2[[#This Row],[Agency Name]],Table2[Client ID],Table2[[#This Row],[Client ID]])</f>
        <v>0</v>
      </c>
    </row>
    <row r="261" spans="12:38">
      <c r="L261" s="13"/>
      <c r="M261" s="13"/>
      <c r="N261" s="13"/>
      <c r="P261" s="13"/>
      <c r="W261" s="13"/>
      <c r="X261" s="13"/>
      <c r="AA26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6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61" s="4" t="str" cm="1">
        <f t="array" aca="1" ref="AC26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61" s="4">
        <f ca="1">LEN(Table2[[#This Row],[Data Checks]])</f>
        <v>0</v>
      </c>
      <c r="AE261" s="4" t="str">
        <f>IF(LEN(TRIM(Table2[[#This Row],[Referral Date]]))=0,"",IFERROR(NETWORKDAYS(Table2[[#This Row],[Referral Date]],EOMONTH(DATE('Reporting Month'!$B$2,'Reporting Month'!$B$1,1),0),Holidays),-NETWORKDAYS(EOMONTH(DATE('Reporting Month'!$B$2,'Reporting Month'!$B$1,1),0),Table2[[#This Row],[Referral Date]],Holidays)))</f>
        <v/>
      </c>
      <c r="AF26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61" s="4" t="str">
        <f>IF(OR(Table2[[#This Row],[Referral Date]]="",Table2[[#This Row],[FTC Screening Date]]=""),"",IFERROR(DATEDIF(Table2[[#This Row],[Referral Date]],Table2[[#This Row],[FTC Screening Date]],"d"),IFERROR(IF(DATEDIF(Table2[[#This Row],[FTC Screening Date]],Table2[[#This Row],[Referral Date]],"d")&gt;0,0,""),"")))</f>
        <v/>
      </c>
      <c r="AH261" s="4" t="str">
        <f>IFERROR(VLOOKUP(Table2[[#This Row],[Agency Name]],'Dropdown Values'!A:B,2,FALSE),"")</f>
        <v/>
      </c>
      <c r="AI261" s="2" t="str">
        <f>IF(OR(Table2[[#This Row],[Current Investigation Start Date]]="",Table2[[#This Row],[Referral Date]]=""),"",IFERROR(NETWORKDAYS(I261,J261,Holidays),""))</f>
        <v/>
      </c>
      <c r="AJ261" s="2" t="str">
        <f>IF(OR(Table2[[#This Row],[Initial Engagement Attempt Date]]="",Table2[[#This Row],[FTC Screening Date]]=""),"",IFERROR(NETWORKDAYS(Table2[[#This Row],[Initial Engagement Attempt Date]],Table2[[#This Row],[FTC Screening Date]],Holidays),""))</f>
        <v/>
      </c>
      <c r="AK26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61" s="4">
        <f>COUNTIFS(Table2[Agency Name],Table2[[#This Row],[Agency Name]],Table2[Client ID],Table2[[#This Row],[Client ID]])</f>
        <v>0</v>
      </c>
    </row>
    <row r="262" spans="12:38">
      <c r="L262" s="13"/>
      <c r="M262" s="13"/>
      <c r="N262" s="13"/>
      <c r="P262" s="13"/>
      <c r="W262" s="13"/>
      <c r="X262" s="13"/>
      <c r="AA26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6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62" s="4" t="str" cm="1">
        <f t="array" aca="1" ref="AC26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62" s="4">
        <f ca="1">LEN(Table2[[#This Row],[Data Checks]])</f>
        <v>0</v>
      </c>
      <c r="AE262" s="4" t="str">
        <f>IF(LEN(TRIM(Table2[[#This Row],[Referral Date]]))=0,"",IFERROR(NETWORKDAYS(Table2[[#This Row],[Referral Date]],EOMONTH(DATE('Reporting Month'!$B$2,'Reporting Month'!$B$1,1),0),Holidays),-NETWORKDAYS(EOMONTH(DATE('Reporting Month'!$B$2,'Reporting Month'!$B$1,1),0),Table2[[#This Row],[Referral Date]],Holidays)))</f>
        <v/>
      </c>
      <c r="AF26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62" s="4" t="str">
        <f>IF(OR(Table2[[#This Row],[Referral Date]]="",Table2[[#This Row],[FTC Screening Date]]=""),"",IFERROR(DATEDIF(Table2[[#This Row],[Referral Date]],Table2[[#This Row],[FTC Screening Date]],"d"),IFERROR(IF(DATEDIF(Table2[[#This Row],[FTC Screening Date]],Table2[[#This Row],[Referral Date]],"d")&gt;0,0,""),"")))</f>
        <v/>
      </c>
      <c r="AH262" s="4" t="str">
        <f>IFERROR(VLOOKUP(Table2[[#This Row],[Agency Name]],'Dropdown Values'!A:B,2,FALSE),"")</f>
        <v/>
      </c>
      <c r="AI262" s="2" t="str">
        <f>IF(OR(Table2[[#This Row],[Current Investigation Start Date]]="",Table2[[#This Row],[Referral Date]]=""),"",IFERROR(NETWORKDAYS(I262,J262,Holidays),""))</f>
        <v/>
      </c>
      <c r="AJ262" s="2" t="str">
        <f>IF(OR(Table2[[#This Row],[Initial Engagement Attempt Date]]="",Table2[[#This Row],[FTC Screening Date]]=""),"",IFERROR(NETWORKDAYS(Table2[[#This Row],[Initial Engagement Attempt Date]],Table2[[#This Row],[FTC Screening Date]],Holidays),""))</f>
        <v/>
      </c>
      <c r="AK26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62" s="4">
        <f>COUNTIFS(Table2[Agency Name],Table2[[#This Row],[Agency Name]],Table2[Client ID],Table2[[#This Row],[Client ID]])</f>
        <v>0</v>
      </c>
    </row>
    <row r="263" spans="12:38">
      <c r="L263" s="13"/>
      <c r="M263" s="13"/>
      <c r="N263" s="13"/>
      <c r="P263" s="13"/>
      <c r="W263" s="13"/>
      <c r="X263" s="13"/>
      <c r="AA26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6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63" s="4" t="str" cm="1">
        <f t="array" aca="1" ref="AC26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63" s="4">
        <f ca="1">LEN(Table2[[#This Row],[Data Checks]])</f>
        <v>0</v>
      </c>
      <c r="AE263" s="4" t="str">
        <f>IF(LEN(TRIM(Table2[[#This Row],[Referral Date]]))=0,"",IFERROR(NETWORKDAYS(Table2[[#This Row],[Referral Date]],EOMONTH(DATE('Reporting Month'!$B$2,'Reporting Month'!$B$1,1),0),Holidays),-NETWORKDAYS(EOMONTH(DATE('Reporting Month'!$B$2,'Reporting Month'!$B$1,1),0),Table2[[#This Row],[Referral Date]],Holidays)))</f>
        <v/>
      </c>
      <c r="AF26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63" s="4" t="str">
        <f>IF(OR(Table2[[#This Row],[Referral Date]]="",Table2[[#This Row],[FTC Screening Date]]=""),"",IFERROR(DATEDIF(Table2[[#This Row],[Referral Date]],Table2[[#This Row],[FTC Screening Date]],"d"),IFERROR(IF(DATEDIF(Table2[[#This Row],[FTC Screening Date]],Table2[[#This Row],[Referral Date]],"d")&gt;0,0,""),"")))</f>
        <v/>
      </c>
      <c r="AH263" s="4" t="str">
        <f>IFERROR(VLOOKUP(Table2[[#This Row],[Agency Name]],'Dropdown Values'!A:B,2,FALSE),"")</f>
        <v/>
      </c>
      <c r="AI263" s="2" t="str">
        <f>IF(OR(Table2[[#This Row],[Current Investigation Start Date]]="",Table2[[#This Row],[Referral Date]]=""),"",IFERROR(NETWORKDAYS(I263,J263,Holidays),""))</f>
        <v/>
      </c>
      <c r="AJ263" s="2" t="str">
        <f>IF(OR(Table2[[#This Row],[Initial Engagement Attempt Date]]="",Table2[[#This Row],[FTC Screening Date]]=""),"",IFERROR(NETWORKDAYS(Table2[[#This Row],[Initial Engagement Attempt Date]],Table2[[#This Row],[FTC Screening Date]],Holidays),""))</f>
        <v/>
      </c>
      <c r="AK26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63" s="4">
        <f>COUNTIFS(Table2[Agency Name],Table2[[#This Row],[Agency Name]],Table2[Client ID],Table2[[#This Row],[Client ID]])</f>
        <v>0</v>
      </c>
    </row>
    <row r="264" spans="12:38">
      <c r="L264" s="13"/>
      <c r="M264" s="13"/>
      <c r="N264" s="13"/>
      <c r="P264" s="13"/>
      <c r="W264" s="13"/>
      <c r="X264" s="13"/>
      <c r="AA26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6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64" s="4" t="str" cm="1">
        <f t="array" aca="1" ref="AC26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64" s="4">
        <f ca="1">LEN(Table2[[#This Row],[Data Checks]])</f>
        <v>0</v>
      </c>
      <c r="AE264" s="4" t="str">
        <f>IF(LEN(TRIM(Table2[[#This Row],[Referral Date]]))=0,"",IFERROR(NETWORKDAYS(Table2[[#This Row],[Referral Date]],EOMONTH(DATE('Reporting Month'!$B$2,'Reporting Month'!$B$1,1),0),Holidays),-NETWORKDAYS(EOMONTH(DATE('Reporting Month'!$B$2,'Reporting Month'!$B$1,1),0),Table2[[#This Row],[Referral Date]],Holidays)))</f>
        <v/>
      </c>
      <c r="AF26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64" s="4" t="str">
        <f>IF(OR(Table2[[#This Row],[Referral Date]]="",Table2[[#This Row],[FTC Screening Date]]=""),"",IFERROR(DATEDIF(Table2[[#This Row],[Referral Date]],Table2[[#This Row],[FTC Screening Date]],"d"),IFERROR(IF(DATEDIF(Table2[[#This Row],[FTC Screening Date]],Table2[[#This Row],[Referral Date]],"d")&gt;0,0,""),"")))</f>
        <v/>
      </c>
      <c r="AH264" s="4" t="str">
        <f>IFERROR(VLOOKUP(Table2[[#This Row],[Agency Name]],'Dropdown Values'!A:B,2,FALSE),"")</f>
        <v/>
      </c>
      <c r="AI264" s="2" t="str">
        <f>IF(OR(Table2[[#This Row],[Current Investigation Start Date]]="",Table2[[#This Row],[Referral Date]]=""),"",IFERROR(NETWORKDAYS(I264,J264,Holidays),""))</f>
        <v/>
      </c>
      <c r="AJ264" s="2" t="str">
        <f>IF(OR(Table2[[#This Row],[Initial Engagement Attempt Date]]="",Table2[[#This Row],[FTC Screening Date]]=""),"",IFERROR(NETWORKDAYS(Table2[[#This Row],[Initial Engagement Attempt Date]],Table2[[#This Row],[FTC Screening Date]],Holidays),""))</f>
        <v/>
      </c>
      <c r="AK26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64" s="4">
        <f>COUNTIFS(Table2[Agency Name],Table2[[#This Row],[Agency Name]],Table2[Client ID],Table2[[#This Row],[Client ID]])</f>
        <v>0</v>
      </c>
    </row>
    <row r="265" spans="12:38">
      <c r="L265" s="13"/>
      <c r="M265" s="13"/>
      <c r="N265" s="13"/>
      <c r="P265" s="13"/>
      <c r="W265" s="13"/>
      <c r="X265" s="13"/>
      <c r="AA26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6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65" s="4" t="str" cm="1">
        <f t="array" aca="1" ref="AC26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65" s="4">
        <f ca="1">LEN(Table2[[#This Row],[Data Checks]])</f>
        <v>0</v>
      </c>
      <c r="AE265" s="4" t="str">
        <f>IF(LEN(TRIM(Table2[[#This Row],[Referral Date]]))=0,"",IFERROR(NETWORKDAYS(Table2[[#This Row],[Referral Date]],EOMONTH(DATE('Reporting Month'!$B$2,'Reporting Month'!$B$1,1),0),Holidays),-NETWORKDAYS(EOMONTH(DATE('Reporting Month'!$B$2,'Reporting Month'!$B$1,1),0),Table2[[#This Row],[Referral Date]],Holidays)))</f>
        <v/>
      </c>
      <c r="AF26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65" s="4" t="str">
        <f>IF(OR(Table2[[#This Row],[Referral Date]]="",Table2[[#This Row],[FTC Screening Date]]=""),"",IFERROR(DATEDIF(Table2[[#This Row],[Referral Date]],Table2[[#This Row],[FTC Screening Date]],"d"),IFERROR(IF(DATEDIF(Table2[[#This Row],[FTC Screening Date]],Table2[[#This Row],[Referral Date]],"d")&gt;0,0,""),"")))</f>
        <v/>
      </c>
      <c r="AH265" s="4" t="str">
        <f>IFERROR(VLOOKUP(Table2[[#This Row],[Agency Name]],'Dropdown Values'!A:B,2,FALSE),"")</f>
        <v/>
      </c>
      <c r="AI265" s="2" t="str">
        <f>IF(OR(Table2[[#This Row],[Current Investigation Start Date]]="",Table2[[#This Row],[Referral Date]]=""),"",IFERROR(NETWORKDAYS(I265,J265,Holidays),""))</f>
        <v/>
      </c>
      <c r="AJ265" s="2" t="str">
        <f>IF(OR(Table2[[#This Row],[Initial Engagement Attempt Date]]="",Table2[[#This Row],[FTC Screening Date]]=""),"",IFERROR(NETWORKDAYS(Table2[[#This Row],[Initial Engagement Attempt Date]],Table2[[#This Row],[FTC Screening Date]],Holidays),""))</f>
        <v/>
      </c>
      <c r="AK26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65" s="4">
        <f>COUNTIFS(Table2[Agency Name],Table2[[#This Row],[Agency Name]],Table2[Client ID],Table2[[#This Row],[Client ID]])</f>
        <v>0</v>
      </c>
    </row>
    <row r="266" spans="12:38">
      <c r="L266" s="13"/>
      <c r="M266" s="13"/>
      <c r="N266" s="13"/>
      <c r="P266" s="13"/>
      <c r="W266" s="13"/>
      <c r="X266" s="13"/>
      <c r="AA26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6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66" s="4" t="str" cm="1">
        <f t="array" aca="1" ref="AC26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66" s="4">
        <f ca="1">LEN(Table2[[#This Row],[Data Checks]])</f>
        <v>0</v>
      </c>
      <c r="AE266" s="4" t="str">
        <f>IF(LEN(TRIM(Table2[[#This Row],[Referral Date]]))=0,"",IFERROR(NETWORKDAYS(Table2[[#This Row],[Referral Date]],EOMONTH(DATE('Reporting Month'!$B$2,'Reporting Month'!$B$1,1),0),Holidays),-NETWORKDAYS(EOMONTH(DATE('Reporting Month'!$B$2,'Reporting Month'!$B$1,1),0),Table2[[#This Row],[Referral Date]],Holidays)))</f>
        <v/>
      </c>
      <c r="AF26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66" s="4" t="str">
        <f>IF(OR(Table2[[#This Row],[Referral Date]]="",Table2[[#This Row],[FTC Screening Date]]=""),"",IFERROR(DATEDIF(Table2[[#This Row],[Referral Date]],Table2[[#This Row],[FTC Screening Date]],"d"),IFERROR(IF(DATEDIF(Table2[[#This Row],[FTC Screening Date]],Table2[[#This Row],[Referral Date]],"d")&gt;0,0,""),"")))</f>
        <v/>
      </c>
      <c r="AH266" s="4" t="str">
        <f>IFERROR(VLOOKUP(Table2[[#This Row],[Agency Name]],'Dropdown Values'!A:B,2,FALSE),"")</f>
        <v/>
      </c>
      <c r="AI266" s="2" t="str">
        <f>IF(OR(Table2[[#This Row],[Current Investigation Start Date]]="",Table2[[#This Row],[Referral Date]]=""),"",IFERROR(NETWORKDAYS(I266,J266,Holidays),""))</f>
        <v/>
      </c>
      <c r="AJ266" s="2" t="str">
        <f>IF(OR(Table2[[#This Row],[Initial Engagement Attempt Date]]="",Table2[[#This Row],[FTC Screening Date]]=""),"",IFERROR(NETWORKDAYS(Table2[[#This Row],[Initial Engagement Attempt Date]],Table2[[#This Row],[FTC Screening Date]],Holidays),""))</f>
        <v/>
      </c>
      <c r="AK26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66" s="4">
        <f>COUNTIFS(Table2[Agency Name],Table2[[#This Row],[Agency Name]],Table2[Client ID],Table2[[#This Row],[Client ID]])</f>
        <v>0</v>
      </c>
    </row>
    <row r="267" spans="12:38">
      <c r="L267" s="13"/>
      <c r="M267" s="13"/>
      <c r="N267" s="13"/>
      <c r="P267" s="13"/>
      <c r="W267" s="13"/>
      <c r="X267" s="13"/>
      <c r="AA26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6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67" s="4" t="str" cm="1">
        <f t="array" aca="1" ref="AC26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67" s="4">
        <f ca="1">LEN(Table2[[#This Row],[Data Checks]])</f>
        <v>0</v>
      </c>
      <c r="AE267" s="4" t="str">
        <f>IF(LEN(TRIM(Table2[[#This Row],[Referral Date]]))=0,"",IFERROR(NETWORKDAYS(Table2[[#This Row],[Referral Date]],EOMONTH(DATE('Reporting Month'!$B$2,'Reporting Month'!$B$1,1),0),Holidays),-NETWORKDAYS(EOMONTH(DATE('Reporting Month'!$B$2,'Reporting Month'!$B$1,1),0),Table2[[#This Row],[Referral Date]],Holidays)))</f>
        <v/>
      </c>
      <c r="AF26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67" s="4" t="str">
        <f>IF(OR(Table2[[#This Row],[Referral Date]]="",Table2[[#This Row],[FTC Screening Date]]=""),"",IFERROR(DATEDIF(Table2[[#This Row],[Referral Date]],Table2[[#This Row],[FTC Screening Date]],"d"),IFERROR(IF(DATEDIF(Table2[[#This Row],[FTC Screening Date]],Table2[[#This Row],[Referral Date]],"d")&gt;0,0,""),"")))</f>
        <v/>
      </c>
      <c r="AH267" s="4" t="str">
        <f>IFERROR(VLOOKUP(Table2[[#This Row],[Agency Name]],'Dropdown Values'!A:B,2,FALSE),"")</f>
        <v/>
      </c>
      <c r="AI267" s="2" t="str">
        <f>IF(OR(Table2[[#This Row],[Current Investigation Start Date]]="",Table2[[#This Row],[Referral Date]]=""),"",IFERROR(NETWORKDAYS(I267,J267,Holidays),""))</f>
        <v/>
      </c>
      <c r="AJ267" s="2" t="str">
        <f>IF(OR(Table2[[#This Row],[Initial Engagement Attempt Date]]="",Table2[[#This Row],[FTC Screening Date]]=""),"",IFERROR(NETWORKDAYS(Table2[[#This Row],[Initial Engagement Attempt Date]],Table2[[#This Row],[FTC Screening Date]],Holidays),""))</f>
        <v/>
      </c>
      <c r="AK26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67" s="4">
        <f>COUNTIFS(Table2[Agency Name],Table2[[#This Row],[Agency Name]],Table2[Client ID],Table2[[#This Row],[Client ID]])</f>
        <v>0</v>
      </c>
    </row>
    <row r="268" spans="12:38">
      <c r="L268" s="13"/>
      <c r="M268" s="13"/>
      <c r="N268" s="13"/>
      <c r="P268" s="13"/>
      <c r="W268" s="13"/>
      <c r="X268" s="13"/>
      <c r="AA26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6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68" s="4" t="str" cm="1">
        <f t="array" aca="1" ref="AC26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68" s="4">
        <f ca="1">LEN(Table2[[#This Row],[Data Checks]])</f>
        <v>0</v>
      </c>
      <c r="AE268" s="4" t="str">
        <f>IF(LEN(TRIM(Table2[[#This Row],[Referral Date]]))=0,"",IFERROR(NETWORKDAYS(Table2[[#This Row],[Referral Date]],EOMONTH(DATE('Reporting Month'!$B$2,'Reporting Month'!$B$1,1),0),Holidays),-NETWORKDAYS(EOMONTH(DATE('Reporting Month'!$B$2,'Reporting Month'!$B$1,1),0),Table2[[#This Row],[Referral Date]],Holidays)))</f>
        <v/>
      </c>
      <c r="AF26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68" s="4" t="str">
        <f>IF(OR(Table2[[#This Row],[Referral Date]]="",Table2[[#This Row],[FTC Screening Date]]=""),"",IFERROR(DATEDIF(Table2[[#This Row],[Referral Date]],Table2[[#This Row],[FTC Screening Date]],"d"),IFERROR(IF(DATEDIF(Table2[[#This Row],[FTC Screening Date]],Table2[[#This Row],[Referral Date]],"d")&gt;0,0,""),"")))</f>
        <v/>
      </c>
      <c r="AH268" s="4" t="str">
        <f>IFERROR(VLOOKUP(Table2[[#This Row],[Agency Name]],'Dropdown Values'!A:B,2,FALSE),"")</f>
        <v/>
      </c>
      <c r="AI268" s="2" t="str">
        <f>IF(OR(Table2[[#This Row],[Current Investigation Start Date]]="",Table2[[#This Row],[Referral Date]]=""),"",IFERROR(NETWORKDAYS(I268,J268,Holidays),""))</f>
        <v/>
      </c>
      <c r="AJ268" s="2" t="str">
        <f>IF(OR(Table2[[#This Row],[Initial Engagement Attempt Date]]="",Table2[[#This Row],[FTC Screening Date]]=""),"",IFERROR(NETWORKDAYS(Table2[[#This Row],[Initial Engagement Attempt Date]],Table2[[#This Row],[FTC Screening Date]],Holidays),""))</f>
        <v/>
      </c>
      <c r="AK26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68" s="4">
        <f>COUNTIFS(Table2[Agency Name],Table2[[#This Row],[Agency Name]],Table2[Client ID],Table2[[#This Row],[Client ID]])</f>
        <v>0</v>
      </c>
    </row>
    <row r="269" spans="12:38">
      <c r="L269" s="13"/>
      <c r="M269" s="13"/>
      <c r="N269" s="13"/>
      <c r="P269" s="13"/>
      <c r="W269" s="13"/>
      <c r="X269" s="13"/>
      <c r="AA26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6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69" s="4" t="str" cm="1">
        <f t="array" aca="1" ref="AC26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69" s="4">
        <f ca="1">LEN(Table2[[#This Row],[Data Checks]])</f>
        <v>0</v>
      </c>
      <c r="AE269" s="4" t="str">
        <f>IF(LEN(TRIM(Table2[[#This Row],[Referral Date]]))=0,"",IFERROR(NETWORKDAYS(Table2[[#This Row],[Referral Date]],EOMONTH(DATE('Reporting Month'!$B$2,'Reporting Month'!$B$1,1),0),Holidays),-NETWORKDAYS(EOMONTH(DATE('Reporting Month'!$B$2,'Reporting Month'!$B$1,1),0),Table2[[#This Row],[Referral Date]],Holidays)))</f>
        <v/>
      </c>
      <c r="AF26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69" s="4" t="str">
        <f>IF(OR(Table2[[#This Row],[Referral Date]]="",Table2[[#This Row],[FTC Screening Date]]=""),"",IFERROR(DATEDIF(Table2[[#This Row],[Referral Date]],Table2[[#This Row],[FTC Screening Date]],"d"),IFERROR(IF(DATEDIF(Table2[[#This Row],[FTC Screening Date]],Table2[[#This Row],[Referral Date]],"d")&gt;0,0,""),"")))</f>
        <v/>
      </c>
      <c r="AH269" s="4" t="str">
        <f>IFERROR(VLOOKUP(Table2[[#This Row],[Agency Name]],'Dropdown Values'!A:B,2,FALSE),"")</f>
        <v/>
      </c>
      <c r="AI269" s="2" t="str">
        <f>IF(OR(Table2[[#This Row],[Current Investigation Start Date]]="",Table2[[#This Row],[Referral Date]]=""),"",IFERROR(NETWORKDAYS(I269,J269,Holidays),""))</f>
        <v/>
      </c>
      <c r="AJ269" s="2" t="str">
        <f>IF(OR(Table2[[#This Row],[Initial Engagement Attempt Date]]="",Table2[[#This Row],[FTC Screening Date]]=""),"",IFERROR(NETWORKDAYS(Table2[[#This Row],[Initial Engagement Attempt Date]],Table2[[#This Row],[FTC Screening Date]],Holidays),""))</f>
        <v/>
      </c>
      <c r="AK26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69" s="4">
        <f>COUNTIFS(Table2[Agency Name],Table2[[#This Row],[Agency Name]],Table2[Client ID],Table2[[#This Row],[Client ID]])</f>
        <v>0</v>
      </c>
    </row>
    <row r="270" spans="12:38">
      <c r="L270" s="13"/>
      <c r="M270" s="13"/>
      <c r="N270" s="13"/>
      <c r="P270" s="13"/>
      <c r="W270" s="13"/>
      <c r="X270" s="13"/>
      <c r="AA27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7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70" s="4" t="str" cm="1">
        <f t="array" aca="1" ref="AC27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70" s="4">
        <f ca="1">LEN(Table2[[#This Row],[Data Checks]])</f>
        <v>0</v>
      </c>
      <c r="AE270" s="4" t="str">
        <f>IF(LEN(TRIM(Table2[[#This Row],[Referral Date]]))=0,"",IFERROR(NETWORKDAYS(Table2[[#This Row],[Referral Date]],EOMONTH(DATE('Reporting Month'!$B$2,'Reporting Month'!$B$1,1),0),Holidays),-NETWORKDAYS(EOMONTH(DATE('Reporting Month'!$B$2,'Reporting Month'!$B$1,1),0),Table2[[#This Row],[Referral Date]],Holidays)))</f>
        <v/>
      </c>
      <c r="AF27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70" s="4" t="str">
        <f>IF(OR(Table2[[#This Row],[Referral Date]]="",Table2[[#This Row],[FTC Screening Date]]=""),"",IFERROR(DATEDIF(Table2[[#This Row],[Referral Date]],Table2[[#This Row],[FTC Screening Date]],"d"),IFERROR(IF(DATEDIF(Table2[[#This Row],[FTC Screening Date]],Table2[[#This Row],[Referral Date]],"d")&gt;0,0,""),"")))</f>
        <v/>
      </c>
      <c r="AH270" s="4" t="str">
        <f>IFERROR(VLOOKUP(Table2[[#This Row],[Agency Name]],'Dropdown Values'!A:B,2,FALSE),"")</f>
        <v/>
      </c>
      <c r="AI270" s="2" t="str">
        <f>IF(OR(Table2[[#This Row],[Current Investigation Start Date]]="",Table2[[#This Row],[Referral Date]]=""),"",IFERROR(NETWORKDAYS(I270,J270,Holidays),""))</f>
        <v/>
      </c>
      <c r="AJ270" s="2" t="str">
        <f>IF(OR(Table2[[#This Row],[Initial Engagement Attempt Date]]="",Table2[[#This Row],[FTC Screening Date]]=""),"",IFERROR(NETWORKDAYS(Table2[[#This Row],[Initial Engagement Attempt Date]],Table2[[#This Row],[FTC Screening Date]],Holidays),""))</f>
        <v/>
      </c>
      <c r="AK27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70" s="4">
        <f>COUNTIFS(Table2[Agency Name],Table2[[#This Row],[Agency Name]],Table2[Client ID],Table2[[#This Row],[Client ID]])</f>
        <v>0</v>
      </c>
    </row>
    <row r="271" spans="12:38">
      <c r="L271" s="13"/>
      <c r="M271" s="13"/>
      <c r="N271" s="13"/>
      <c r="P271" s="13"/>
      <c r="W271" s="13"/>
      <c r="X271" s="13"/>
      <c r="AA27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7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71" s="4" t="str" cm="1">
        <f t="array" aca="1" ref="AC27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71" s="4">
        <f ca="1">LEN(Table2[[#This Row],[Data Checks]])</f>
        <v>0</v>
      </c>
      <c r="AE271" s="4" t="str">
        <f>IF(LEN(TRIM(Table2[[#This Row],[Referral Date]]))=0,"",IFERROR(NETWORKDAYS(Table2[[#This Row],[Referral Date]],EOMONTH(DATE('Reporting Month'!$B$2,'Reporting Month'!$B$1,1),0),Holidays),-NETWORKDAYS(EOMONTH(DATE('Reporting Month'!$B$2,'Reporting Month'!$B$1,1),0),Table2[[#This Row],[Referral Date]],Holidays)))</f>
        <v/>
      </c>
      <c r="AF27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71" s="4" t="str">
        <f>IF(OR(Table2[[#This Row],[Referral Date]]="",Table2[[#This Row],[FTC Screening Date]]=""),"",IFERROR(DATEDIF(Table2[[#This Row],[Referral Date]],Table2[[#This Row],[FTC Screening Date]],"d"),IFERROR(IF(DATEDIF(Table2[[#This Row],[FTC Screening Date]],Table2[[#This Row],[Referral Date]],"d")&gt;0,0,""),"")))</f>
        <v/>
      </c>
      <c r="AH271" s="4" t="str">
        <f>IFERROR(VLOOKUP(Table2[[#This Row],[Agency Name]],'Dropdown Values'!A:B,2,FALSE),"")</f>
        <v/>
      </c>
      <c r="AI271" s="2" t="str">
        <f>IF(OR(Table2[[#This Row],[Current Investigation Start Date]]="",Table2[[#This Row],[Referral Date]]=""),"",IFERROR(NETWORKDAYS(I271,J271,Holidays),""))</f>
        <v/>
      </c>
      <c r="AJ271" s="2" t="str">
        <f>IF(OR(Table2[[#This Row],[Initial Engagement Attempt Date]]="",Table2[[#This Row],[FTC Screening Date]]=""),"",IFERROR(NETWORKDAYS(Table2[[#This Row],[Initial Engagement Attempt Date]],Table2[[#This Row],[FTC Screening Date]],Holidays),""))</f>
        <v/>
      </c>
      <c r="AK27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71" s="4">
        <f>COUNTIFS(Table2[Agency Name],Table2[[#This Row],[Agency Name]],Table2[Client ID],Table2[[#This Row],[Client ID]])</f>
        <v>0</v>
      </c>
    </row>
    <row r="272" spans="12:38">
      <c r="L272" s="13"/>
      <c r="M272" s="13"/>
      <c r="N272" s="13"/>
      <c r="P272" s="13"/>
      <c r="W272" s="13"/>
      <c r="X272" s="13"/>
      <c r="AA27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7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72" s="4" t="str" cm="1">
        <f t="array" aca="1" ref="AC27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72" s="4">
        <f ca="1">LEN(Table2[[#This Row],[Data Checks]])</f>
        <v>0</v>
      </c>
      <c r="AE272" s="4" t="str">
        <f>IF(LEN(TRIM(Table2[[#This Row],[Referral Date]]))=0,"",IFERROR(NETWORKDAYS(Table2[[#This Row],[Referral Date]],EOMONTH(DATE('Reporting Month'!$B$2,'Reporting Month'!$B$1,1),0),Holidays),-NETWORKDAYS(EOMONTH(DATE('Reporting Month'!$B$2,'Reporting Month'!$B$1,1),0),Table2[[#This Row],[Referral Date]],Holidays)))</f>
        <v/>
      </c>
      <c r="AF27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72" s="4" t="str">
        <f>IF(OR(Table2[[#This Row],[Referral Date]]="",Table2[[#This Row],[FTC Screening Date]]=""),"",IFERROR(DATEDIF(Table2[[#This Row],[Referral Date]],Table2[[#This Row],[FTC Screening Date]],"d"),IFERROR(IF(DATEDIF(Table2[[#This Row],[FTC Screening Date]],Table2[[#This Row],[Referral Date]],"d")&gt;0,0,""),"")))</f>
        <v/>
      </c>
      <c r="AH272" s="4" t="str">
        <f>IFERROR(VLOOKUP(Table2[[#This Row],[Agency Name]],'Dropdown Values'!A:B,2,FALSE),"")</f>
        <v/>
      </c>
      <c r="AI272" s="2" t="str">
        <f>IF(OR(Table2[[#This Row],[Current Investigation Start Date]]="",Table2[[#This Row],[Referral Date]]=""),"",IFERROR(NETWORKDAYS(I272,J272,Holidays),""))</f>
        <v/>
      </c>
      <c r="AJ272" s="2" t="str">
        <f>IF(OR(Table2[[#This Row],[Initial Engagement Attempt Date]]="",Table2[[#This Row],[FTC Screening Date]]=""),"",IFERROR(NETWORKDAYS(Table2[[#This Row],[Initial Engagement Attempt Date]],Table2[[#This Row],[FTC Screening Date]],Holidays),""))</f>
        <v/>
      </c>
      <c r="AK27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72" s="4">
        <f>COUNTIFS(Table2[Agency Name],Table2[[#This Row],[Agency Name]],Table2[Client ID],Table2[[#This Row],[Client ID]])</f>
        <v>0</v>
      </c>
    </row>
    <row r="273" spans="12:38">
      <c r="L273" s="13"/>
      <c r="M273" s="13"/>
      <c r="N273" s="13"/>
      <c r="P273" s="13"/>
      <c r="W273" s="13"/>
      <c r="X273" s="13"/>
      <c r="AA27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7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73" s="4" t="str" cm="1">
        <f t="array" aca="1" ref="AC27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73" s="4">
        <f ca="1">LEN(Table2[[#This Row],[Data Checks]])</f>
        <v>0</v>
      </c>
      <c r="AE273" s="4" t="str">
        <f>IF(LEN(TRIM(Table2[[#This Row],[Referral Date]]))=0,"",IFERROR(NETWORKDAYS(Table2[[#This Row],[Referral Date]],EOMONTH(DATE('Reporting Month'!$B$2,'Reporting Month'!$B$1,1),0),Holidays),-NETWORKDAYS(EOMONTH(DATE('Reporting Month'!$B$2,'Reporting Month'!$B$1,1),0),Table2[[#This Row],[Referral Date]],Holidays)))</f>
        <v/>
      </c>
      <c r="AF27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73" s="4" t="str">
        <f>IF(OR(Table2[[#This Row],[Referral Date]]="",Table2[[#This Row],[FTC Screening Date]]=""),"",IFERROR(DATEDIF(Table2[[#This Row],[Referral Date]],Table2[[#This Row],[FTC Screening Date]],"d"),IFERROR(IF(DATEDIF(Table2[[#This Row],[FTC Screening Date]],Table2[[#This Row],[Referral Date]],"d")&gt;0,0,""),"")))</f>
        <v/>
      </c>
      <c r="AH273" s="4" t="str">
        <f>IFERROR(VLOOKUP(Table2[[#This Row],[Agency Name]],'Dropdown Values'!A:B,2,FALSE),"")</f>
        <v/>
      </c>
      <c r="AI273" s="2" t="str">
        <f>IF(OR(Table2[[#This Row],[Current Investigation Start Date]]="",Table2[[#This Row],[Referral Date]]=""),"",IFERROR(NETWORKDAYS(I273,J273,Holidays),""))</f>
        <v/>
      </c>
      <c r="AJ273" s="2" t="str">
        <f>IF(OR(Table2[[#This Row],[Initial Engagement Attempt Date]]="",Table2[[#This Row],[FTC Screening Date]]=""),"",IFERROR(NETWORKDAYS(Table2[[#This Row],[Initial Engagement Attempt Date]],Table2[[#This Row],[FTC Screening Date]],Holidays),""))</f>
        <v/>
      </c>
      <c r="AK27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73" s="4">
        <f>COUNTIFS(Table2[Agency Name],Table2[[#This Row],[Agency Name]],Table2[Client ID],Table2[[#This Row],[Client ID]])</f>
        <v>0</v>
      </c>
    </row>
    <row r="274" spans="12:38">
      <c r="L274" s="13"/>
      <c r="M274" s="13"/>
      <c r="N274" s="13"/>
      <c r="P274" s="13"/>
      <c r="W274" s="13"/>
      <c r="X274" s="13"/>
      <c r="AA27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7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74" s="4" t="str" cm="1">
        <f t="array" aca="1" ref="AC27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74" s="4">
        <f ca="1">LEN(Table2[[#This Row],[Data Checks]])</f>
        <v>0</v>
      </c>
      <c r="AE274" s="4" t="str">
        <f>IF(LEN(TRIM(Table2[[#This Row],[Referral Date]]))=0,"",IFERROR(NETWORKDAYS(Table2[[#This Row],[Referral Date]],EOMONTH(DATE('Reporting Month'!$B$2,'Reporting Month'!$B$1,1),0),Holidays),-NETWORKDAYS(EOMONTH(DATE('Reporting Month'!$B$2,'Reporting Month'!$B$1,1),0),Table2[[#This Row],[Referral Date]],Holidays)))</f>
        <v/>
      </c>
      <c r="AF27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74" s="4" t="str">
        <f>IF(OR(Table2[[#This Row],[Referral Date]]="",Table2[[#This Row],[FTC Screening Date]]=""),"",IFERROR(DATEDIF(Table2[[#This Row],[Referral Date]],Table2[[#This Row],[FTC Screening Date]],"d"),IFERROR(IF(DATEDIF(Table2[[#This Row],[FTC Screening Date]],Table2[[#This Row],[Referral Date]],"d")&gt;0,0,""),"")))</f>
        <v/>
      </c>
      <c r="AH274" s="4" t="str">
        <f>IFERROR(VLOOKUP(Table2[[#This Row],[Agency Name]],'Dropdown Values'!A:B,2,FALSE),"")</f>
        <v/>
      </c>
      <c r="AI274" s="2" t="str">
        <f>IF(OR(Table2[[#This Row],[Current Investigation Start Date]]="",Table2[[#This Row],[Referral Date]]=""),"",IFERROR(NETWORKDAYS(I274,J274,Holidays),""))</f>
        <v/>
      </c>
      <c r="AJ274" s="2" t="str">
        <f>IF(OR(Table2[[#This Row],[Initial Engagement Attempt Date]]="",Table2[[#This Row],[FTC Screening Date]]=""),"",IFERROR(NETWORKDAYS(Table2[[#This Row],[Initial Engagement Attempt Date]],Table2[[#This Row],[FTC Screening Date]],Holidays),""))</f>
        <v/>
      </c>
      <c r="AK27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74" s="4">
        <f>COUNTIFS(Table2[Agency Name],Table2[[#This Row],[Agency Name]],Table2[Client ID],Table2[[#This Row],[Client ID]])</f>
        <v>0</v>
      </c>
    </row>
    <row r="275" spans="12:38">
      <c r="L275" s="13"/>
      <c r="M275" s="13"/>
      <c r="N275" s="13"/>
      <c r="P275" s="13"/>
      <c r="W275" s="13"/>
      <c r="X275" s="13"/>
      <c r="AA27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7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75" s="4" t="str" cm="1">
        <f t="array" aca="1" ref="AC27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75" s="4">
        <f ca="1">LEN(Table2[[#This Row],[Data Checks]])</f>
        <v>0</v>
      </c>
      <c r="AE275" s="4" t="str">
        <f>IF(LEN(TRIM(Table2[[#This Row],[Referral Date]]))=0,"",IFERROR(NETWORKDAYS(Table2[[#This Row],[Referral Date]],EOMONTH(DATE('Reporting Month'!$B$2,'Reporting Month'!$B$1,1),0),Holidays),-NETWORKDAYS(EOMONTH(DATE('Reporting Month'!$B$2,'Reporting Month'!$B$1,1),0),Table2[[#This Row],[Referral Date]],Holidays)))</f>
        <v/>
      </c>
      <c r="AF27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75" s="4" t="str">
        <f>IF(OR(Table2[[#This Row],[Referral Date]]="",Table2[[#This Row],[FTC Screening Date]]=""),"",IFERROR(DATEDIF(Table2[[#This Row],[Referral Date]],Table2[[#This Row],[FTC Screening Date]],"d"),IFERROR(IF(DATEDIF(Table2[[#This Row],[FTC Screening Date]],Table2[[#This Row],[Referral Date]],"d")&gt;0,0,""),"")))</f>
        <v/>
      </c>
      <c r="AH275" s="4" t="str">
        <f>IFERROR(VLOOKUP(Table2[[#This Row],[Agency Name]],'Dropdown Values'!A:B,2,FALSE),"")</f>
        <v/>
      </c>
      <c r="AI275" s="2" t="str">
        <f>IF(OR(Table2[[#This Row],[Current Investigation Start Date]]="",Table2[[#This Row],[Referral Date]]=""),"",IFERROR(NETWORKDAYS(I275,J275,Holidays),""))</f>
        <v/>
      </c>
      <c r="AJ275" s="2" t="str">
        <f>IF(OR(Table2[[#This Row],[Initial Engagement Attempt Date]]="",Table2[[#This Row],[FTC Screening Date]]=""),"",IFERROR(NETWORKDAYS(Table2[[#This Row],[Initial Engagement Attempt Date]],Table2[[#This Row],[FTC Screening Date]],Holidays),""))</f>
        <v/>
      </c>
      <c r="AK27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75" s="4">
        <f>COUNTIFS(Table2[Agency Name],Table2[[#This Row],[Agency Name]],Table2[Client ID],Table2[[#This Row],[Client ID]])</f>
        <v>0</v>
      </c>
    </row>
    <row r="276" spans="12:38">
      <c r="L276" s="13"/>
      <c r="M276" s="13"/>
      <c r="N276" s="13"/>
      <c r="P276" s="13"/>
      <c r="W276" s="13"/>
      <c r="X276" s="13"/>
      <c r="AA27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7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76" s="4" t="str" cm="1">
        <f t="array" aca="1" ref="AC27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76" s="4">
        <f ca="1">LEN(Table2[[#This Row],[Data Checks]])</f>
        <v>0</v>
      </c>
      <c r="AE276" s="4" t="str">
        <f>IF(LEN(TRIM(Table2[[#This Row],[Referral Date]]))=0,"",IFERROR(NETWORKDAYS(Table2[[#This Row],[Referral Date]],EOMONTH(DATE('Reporting Month'!$B$2,'Reporting Month'!$B$1,1),0),Holidays),-NETWORKDAYS(EOMONTH(DATE('Reporting Month'!$B$2,'Reporting Month'!$B$1,1),0),Table2[[#This Row],[Referral Date]],Holidays)))</f>
        <v/>
      </c>
      <c r="AF27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76" s="4" t="str">
        <f>IF(OR(Table2[[#This Row],[Referral Date]]="",Table2[[#This Row],[FTC Screening Date]]=""),"",IFERROR(DATEDIF(Table2[[#This Row],[Referral Date]],Table2[[#This Row],[FTC Screening Date]],"d"),IFERROR(IF(DATEDIF(Table2[[#This Row],[FTC Screening Date]],Table2[[#This Row],[Referral Date]],"d")&gt;0,0,""),"")))</f>
        <v/>
      </c>
      <c r="AH276" s="4" t="str">
        <f>IFERROR(VLOOKUP(Table2[[#This Row],[Agency Name]],'Dropdown Values'!A:B,2,FALSE),"")</f>
        <v/>
      </c>
      <c r="AI276" s="2" t="str">
        <f>IF(OR(Table2[[#This Row],[Current Investigation Start Date]]="",Table2[[#This Row],[Referral Date]]=""),"",IFERROR(NETWORKDAYS(I276,J276,Holidays),""))</f>
        <v/>
      </c>
      <c r="AJ276" s="2" t="str">
        <f>IF(OR(Table2[[#This Row],[Initial Engagement Attempt Date]]="",Table2[[#This Row],[FTC Screening Date]]=""),"",IFERROR(NETWORKDAYS(Table2[[#This Row],[Initial Engagement Attempt Date]],Table2[[#This Row],[FTC Screening Date]],Holidays),""))</f>
        <v/>
      </c>
      <c r="AK27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76" s="4">
        <f>COUNTIFS(Table2[Agency Name],Table2[[#This Row],[Agency Name]],Table2[Client ID],Table2[[#This Row],[Client ID]])</f>
        <v>0</v>
      </c>
    </row>
    <row r="277" spans="12:38">
      <c r="L277" s="13"/>
      <c r="M277" s="13"/>
      <c r="N277" s="13"/>
      <c r="P277" s="13"/>
      <c r="W277" s="13"/>
      <c r="X277" s="13"/>
      <c r="AA27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7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77" s="4" t="str" cm="1">
        <f t="array" aca="1" ref="AC27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77" s="4">
        <f ca="1">LEN(Table2[[#This Row],[Data Checks]])</f>
        <v>0</v>
      </c>
      <c r="AE277" s="4" t="str">
        <f>IF(LEN(TRIM(Table2[[#This Row],[Referral Date]]))=0,"",IFERROR(NETWORKDAYS(Table2[[#This Row],[Referral Date]],EOMONTH(DATE('Reporting Month'!$B$2,'Reporting Month'!$B$1,1),0),Holidays),-NETWORKDAYS(EOMONTH(DATE('Reporting Month'!$B$2,'Reporting Month'!$B$1,1),0),Table2[[#This Row],[Referral Date]],Holidays)))</f>
        <v/>
      </c>
      <c r="AF27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77" s="4" t="str">
        <f>IF(OR(Table2[[#This Row],[Referral Date]]="",Table2[[#This Row],[FTC Screening Date]]=""),"",IFERROR(DATEDIF(Table2[[#This Row],[Referral Date]],Table2[[#This Row],[FTC Screening Date]],"d"),IFERROR(IF(DATEDIF(Table2[[#This Row],[FTC Screening Date]],Table2[[#This Row],[Referral Date]],"d")&gt;0,0,""),"")))</f>
        <v/>
      </c>
      <c r="AH277" s="4" t="str">
        <f>IFERROR(VLOOKUP(Table2[[#This Row],[Agency Name]],'Dropdown Values'!A:B,2,FALSE),"")</f>
        <v/>
      </c>
      <c r="AI277" s="2" t="str">
        <f>IF(OR(Table2[[#This Row],[Current Investigation Start Date]]="",Table2[[#This Row],[Referral Date]]=""),"",IFERROR(NETWORKDAYS(I277,J277,Holidays),""))</f>
        <v/>
      </c>
      <c r="AJ277" s="2" t="str">
        <f>IF(OR(Table2[[#This Row],[Initial Engagement Attempt Date]]="",Table2[[#This Row],[FTC Screening Date]]=""),"",IFERROR(NETWORKDAYS(Table2[[#This Row],[Initial Engagement Attempt Date]],Table2[[#This Row],[FTC Screening Date]],Holidays),""))</f>
        <v/>
      </c>
      <c r="AK27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77" s="4">
        <f>COUNTIFS(Table2[Agency Name],Table2[[#This Row],[Agency Name]],Table2[Client ID],Table2[[#This Row],[Client ID]])</f>
        <v>0</v>
      </c>
    </row>
    <row r="278" spans="12:38">
      <c r="L278" s="13"/>
      <c r="M278" s="13"/>
      <c r="N278" s="13"/>
      <c r="P278" s="13"/>
      <c r="W278" s="13"/>
      <c r="X278" s="13"/>
      <c r="AA27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7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78" s="4" t="str" cm="1">
        <f t="array" aca="1" ref="AC27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78" s="4">
        <f ca="1">LEN(Table2[[#This Row],[Data Checks]])</f>
        <v>0</v>
      </c>
      <c r="AE278" s="4" t="str">
        <f>IF(LEN(TRIM(Table2[[#This Row],[Referral Date]]))=0,"",IFERROR(NETWORKDAYS(Table2[[#This Row],[Referral Date]],EOMONTH(DATE('Reporting Month'!$B$2,'Reporting Month'!$B$1,1),0),Holidays),-NETWORKDAYS(EOMONTH(DATE('Reporting Month'!$B$2,'Reporting Month'!$B$1,1),0),Table2[[#This Row],[Referral Date]],Holidays)))</f>
        <v/>
      </c>
      <c r="AF27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78" s="4" t="str">
        <f>IF(OR(Table2[[#This Row],[Referral Date]]="",Table2[[#This Row],[FTC Screening Date]]=""),"",IFERROR(DATEDIF(Table2[[#This Row],[Referral Date]],Table2[[#This Row],[FTC Screening Date]],"d"),IFERROR(IF(DATEDIF(Table2[[#This Row],[FTC Screening Date]],Table2[[#This Row],[Referral Date]],"d")&gt;0,0,""),"")))</f>
        <v/>
      </c>
      <c r="AH278" s="4" t="str">
        <f>IFERROR(VLOOKUP(Table2[[#This Row],[Agency Name]],'Dropdown Values'!A:B,2,FALSE),"")</f>
        <v/>
      </c>
      <c r="AI278" s="2" t="str">
        <f>IF(OR(Table2[[#This Row],[Current Investigation Start Date]]="",Table2[[#This Row],[Referral Date]]=""),"",IFERROR(NETWORKDAYS(I278,J278,Holidays),""))</f>
        <v/>
      </c>
      <c r="AJ278" s="2" t="str">
        <f>IF(OR(Table2[[#This Row],[Initial Engagement Attempt Date]]="",Table2[[#This Row],[FTC Screening Date]]=""),"",IFERROR(NETWORKDAYS(Table2[[#This Row],[Initial Engagement Attempt Date]],Table2[[#This Row],[FTC Screening Date]],Holidays),""))</f>
        <v/>
      </c>
      <c r="AK27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78" s="4">
        <f>COUNTIFS(Table2[Agency Name],Table2[[#This Row],[Agency Name]],Table2[Client ID],Table2[[#This Row],[Client ID]])</f>
        <v>0</v>
      </c>
    </row>
    <row r="279" spans="12:38">
      <c r="L279" s="13"/>
      <c r="M279" s="13"/>
      <c r="N279" s="13"/>
      <c r="P279" s="13"/>
      <c r="W279" s="13"/>
      <c r="X279" s="13"/>
      <c r="AA27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7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79" s="4" t="str" cm="1">
        <f t="array" aca="1" ref="AC27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79" s="4">
        <f ca="1">LEN(Table2[[#This Row],[Data Checks]])</f>
        <v>0</v>
      </c>
      <c r="AE279" s="4" t="str">
        <f>IF(LEN(TRIM(Table2[[#This Row],[Referral Date]]))=0,"",IFERROR(NETWORKDAYS(Table2[[#This Row],[Referral Date]],EOMONTH(DATE('Reporting Month'!$B$2,'Reporting Month'!$B$1,1),0),Holidays),-NETWORKDAYS(EOMONTH(DATE('Reporting Month'!$B$2,'Reporting Month'!$B$1,1),0),Table2[[#This Row],[Referral Date]],Holidays)))</f>
        <v/>
      </c>
      <c r="AF27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79" s="4" t="str">
        <f>IF(OR(Table2[[#This Row],[Referral Date]]="",Table2[[#This Row],[FTC Screening Date]]=""),"",IFERROR(DATEDIF(Table2[[#This Row],[Referral Date]],Table2[[#This Row],[FTC Screening Date]],"d"),IFERROR(IF(DATEDIF(Table2[[#This Row],[FTC Screening Date]],Table2[[#This Row],[Referral Date]],"d")&gt;0,0,""),"")))</f>
        <v/>
      </c>
      <c r="AH279" s="4" t="str">
        <f>IFERROR(VLOOKUP(Table2[[#This Row],[Agency Name]],'Dropdown Values'!A:B,2,FALSE),"")</f>
        <v/>
      </c>
      <c r="AI279" s="2" t="str">
        <f>IF(OR(Table2[[#This Row],[Current Investigation Start Date]]="",Table2[[#This Row],[Referral Date]]=""),"",IFERROR(NETWORKDAYS(I279,J279,Holidays),""))</f>
        <v/>
      </c>
      <c r="AJ279" s="2" t="str">
        <f>IF(OR(Table2[[#This Row],[Initial Engagement Attempt Date]]="",Table2[[#This Row],[FTC Screening Date]]=""),"",IFERROR(NETWORKDAYS(Table2[[#This Row],[Initial Engagement Attempt Date]],Table2[[#This Row],[FTC Screening Date]],Holidays),""))</f>
        <v/>
      </c>
      <c r="AK27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79" s="4">
        <f>COUNTIFS(Table2[Agency Name],Table2[[#This Row],[Agency Name]],Table2[Client ID],Table2[[#This Row],[Client ID]])</f>
        <v>0</v>
      </c>
    </row>
    <row r="280" spans="12:38">
      <c r="L280" s="13"/>
      <c r="M280" s="13"/>
      <c r="N280" s="13"/>
      <c r="P280" s="13"/>
      <c r="W280" s="13"/>
      <c r="X280" s="13"/>
      <c r="AA28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8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80" s="4" t="str" cm="1">
        <f t="array" aca="1" ref="AC28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80" s="4">
        <f ca="1">LEN(Table2[[#This Row],[Data Checks]])</f>
        <v>0</v>
      </c>
      <c r="AE280" s="4" t="str">
        <f>IF(LEN(TRIM(Table2[[#This Row],[Referral Date]]))=0,"",IFERROR(NETWORKDAYS(Table2[[#This Row],[Referral Date]],EOMONTH(DATE('Reporting Month'!$B$2,'Reporting Month'!$B$1,1),0),Holidays),-NETWORKDAYS(EOMONTH(DATE('Reporting Month'!$B$2,'Reporting Month'!$B$1,1),0),Table2[[#This Row],[Referral Date]],Holidays)))</f>
        <v/>
      </c>
      <c r="AF28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80" s="4" t="str">
        <f>IF(OR(Table2[[#This Row],[Referral Date]]="",Table2[[#This Row],[FTC Screening Date]]=""),"",IFERROR(DATEDIF(Table2[[#This Row],[Referral Date]],Table2[[#This Row],[FTC Screening Date]],"d"),IFERROR(IF(DATEDIF(Table2[[#This Row],[FTC Screening Date]],Table2[[#This Row],[Referral Date]],"d")&gt;0,0,""),"")))</f>
        <v/>
      </c>
      <c r="AH280" s="4" t="str">
        <f>IFERROR(VLOOKUP(Table2[[#This Row],[Agency Name]],'Dropdown Values'!A:B,2,FALSE),"")</f>
        <v/>
      </c>
      <c r="AI280" s="2" t="str">
        <f>IF(OR(Table2[[#This Row],[Current Investigation Start Date]]="",Table2[[#This Row],[Referral Date]]=""),"",IFERROR(NETWORKDAYS(I280,J280,Holidays),""))</f>
        <v/>
      </c>
      <c r="AJ280" s="2" t="str">
        <f>IF(OR(Table2[[#This Row],[Initial Engagement Attempt Date]]="",Table2[[#This Row],[FTC Screening Date]]=""),"",IFERROR(NETWORKDAYS(Table2[[#This Row],[Initial Engagement Attempt Date]],Table2[[#This Row],[FTC Screening Date]],Holidays),""))</f>
        <v/>
      </c>
      <c r="AK28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80" s="4">
        <f>COUNTIFS(Table2[Agency Name],Table2[[#This Row],[Agency Name]],Table2[Client ID],Table2[[#This Row],[Client ID]])</f>
        <v>0</v>
      </c>
    </row>
    <row r="281" spans="12:38">
      <c r="L281" s="13"/>
      <c r="M281" s="13"/>
      <c r="N281" s="13"/>
      <c r="P281" s="13"/>
      <c r="W281" s="13"/>
      <c r="X281" s="13"/>
      <c r="AA28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8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81" s="4" t="str" cm="1">
        <f t="array" aca="1" ref="AC28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81" s="4">
        <f ca="1">LEN(Table2[[#This Row],[Data Checks]])</f>
        <v>0</v>
      </c>
      <c r="AE281" s="4" t="str">
        <f>IF(LEN(TRIM(Table2[[#This Row],[Referral Date]]))=0,"",IFERROR(NETWORKDAYS(Table2[[#This Row],[Referral Date]],EOMONTH(DATE('Reporting Month'!$B$2,'Reporting Month'!$B$1,1),0),Holidays),-NETWORKDAYS(EOMONTH(DATE('Reporting Month'!$B$2,'Reporting Month'!$B$1,1),0),Table2[[#This Row],[Referral Date]],Holidays)))</f>
        <v/>
      </c>
      <c r="AF28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81" s="4" t="str">
        <f>IF(OR(Table2[[#This Row],[Referral Date]]="",Table2[[#This Row],[FTC Screening Date]]=""),"",IFERROR(DATEDIF(Table2[[#This Row],[Referral Date]],Table2[[#This Row],[FTC Screening Date]],"d"),IFERROR(IF(DATEDIF(Table2[[#This Row],[FTC Screening Date]],Table2[[#This Row],[Referral Date]],"d")&gt;0,0,""),"")))</f>
        <v/>
      </c>
      <c r="AH281" s="4" t="str">
        <f>IFERROR(VLOOKUP(Table2[[#This Row],[Agency Name]],'Dropdown Values'!A:B,2,FALSE),"")</f>
        <v/>
      </c>
      <c r="AI281" s="2" t="str">
        <f>IF(OR(Table2[[#This Row],[Current Investigation Start Date]]="",Table2[[#This Row],[Referral Date]]=""),"",IFERROR(NETWORKDAYS(I281,J281,Holidays),""))</f>
        <v/>
      </c>
      <c r="AJ281" s="2" t="str">
        <f>IF(OR(Table2[[#This Row],[Initial Engagement Attempt Date]]="",Table2[[#This Row],[FTC Screening Date]]=""),"",IFERROR(NETWORKDAYS(Table2[[#This Row],[Initial Engagement Attempt Date]],Table2[[#This Row],[FTC Screening Date]],Holidays),""))</f>
        <v/>
      </c>
      <c r="AK28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81" s="4">
        <f>COUNTIFS(Table2[Agency Name],Table2[[#This Row],[Agency Name]],Table2[Client ID],Table2[[#This Row],[Client ID]])</f>
        <v>0</v>
      </c>
    </row>
    <row r="282" spans="12:38">
      <c r="L282" s="13"/>
      <c r="M282" s="13"/>
      <c r="N282" s="13"/>
      <c r="P282" s="13"/>
      <c r="W282" s="13"/>
      <c r="X282" s="13"/>
      <c r="AA28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8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82" s="4" t="str" cm="1">
        <f t="array" aca="1" ref="AC28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82" s="4">
        <f ca="1">LEN(Table2[[#This Row],[Data Checks]])</f>
        <v>0</v>
      </c>
      <c r="AE282" s="4" t="str">
        <f>IF(LEN(TRIM(Table2[[#This Row],[Referral Date]]))=0,"",IFERROR(NETWORKDAYS(Table2[[#This Row],[Referral Date]],EOMONTH(DATE('Reporting Month'!$B$2,'Reporting Month'!$B$1,1),0),Holidays),-NETWORKDAYS(EOMONTH(DATE('Reporting Month'!$B$2,'Reporting Month'!$B$1,1),0),Table2[[#This Row],[Referral Date]],Holidays)))</f>
        <v/>
      </c>
      <c r="AF28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82" s="4" t="str">
        <f>IF(OR(Table2[[#This Row],[Referral Date]]="",Table2[[#This Row],[FTC Screening Date]]=""),"",IFERROR(DATEDIF(Table2[[#This Row],[Referral Date]],Table2[[#This Row],[FTC Screening Date]],"d"),IFERROR(IF(DATEDIF(Table2[[#This Row],[FTC Screening Date]],Table2[[#This Row],[Referral Date]],"d")&gt;0,0,""),"")))</f>
        <v/>
      </c>
      <c r="AH282" s="4" t="str">
        <f>IFERROR(VLOOKUP(Table2[[#This Row],[Agency Name]],'Dropdown Values'!A:B,2,FALSE),"")</f>
        <v/>
      </c>
      <c r="AI282" s="2" t="str">
        <f>IF(OR(Table2[[#This Row],[Current Investigation Start Date]]="",Table2[[#This Row],[Referral Date]]=""),"",IFERROR(NETWORKDAYS(I282,J282,Holidays),""))</f>
        <v/>
      </c>
      <c r="AJ282" s="2" t="str">
        <f>IF(OR(Table2[[#This Row],[Initial Engagement Attempt Date]]="",Table2[[#This Row],[FTC Screening Date]]=""),"",IFERROR(NETWORKDAYS(Table2[[#This Row],[Initial Engagement Attempt Date]],Table2[[#This Row],[FTC Screening Date]],Holidays),""))</f>
        <v/>
      </c>
      <c r="AK28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82" s="4">
        <f>COUNTIFS(Table2[Agency Name],Table2[[#This Row],[Agency Name]],Table2[Client ID],Table2[[#This Row],[Client ID]])</f>
        <v>0</v>
      </c>
    </row>
    <row r="283" spans="12:38">
      <c r="L283" s="13"/>
      <c r="M283" s="13"/>
      <c r="N283" s="13"/>
      <c r="P283" s="13"/>
      <c r="W283" s="13"/>
      <c r="X283" s="13"/>
      <c r="AA28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8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83" s="4" t="str" cm="1">
        <f t="array" aca="1" ref="AC28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83" s="4">
        <f ca="1">LEN(Table2[[#This Row],[Data Checks]])</f>
        <v>0</v>
      </c>
      <c r="AE283" s="4" t="str">
        <f>IF(LEN(TRIM(Table2[[#This Row],[Referral Date]]))=0,"",IFERROR(NETWORKDAYS(Table2[[#This Row],[Referral Date]],EOMONTH(DATE('Reporting Month'!$B$2,'Reporting Month'!$B$1,1),0),Holidays),-NETWORKDAYS(EOMONTH(DATE('Reporting Month'!$B$2,'Reporting Month'!$B$1,1),0),Table2[[#This Row],[Referral Date]],Holidays)))</f>
        <v/>
      </c>
      <c r="AF28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83" s="4" t="str">
        <f>IF(OR(Table2[[#This Row],[Referral Date]]="",Table2[[#This Row],[FTC Screening Date]]=""),"",IFERROR(DATEDIF(Table2[[#This Row],[Referral Date]],Table2[[#This Row],[FTC Screening Date]],"d"),IFERROR(IF(DATEDIF(Table2[[#This Row],[FTC Screening Date]],Table2[[#This Row],[Referral Date]],"d")&gt;0,0,""),"")))</f>
        <v/>
      </c>
      <c r="AH283" s="4" t="str">
        <f>IFERROR(VLOOKUP(Table2[[#This Row],[Agency Name]],'Dropdown Values'!A:B,2,FALSE),"")</f>
        <v/>
      </c>
      <c r="AI283" s="2" t="str">
        <f>IF(OR(Table2[[#This Row],[Current Investigation Start Date]]="",Table2[[#This Row],[Referral Date]]=""),"",IFERROR(NETWORKDAYS(I283,J283,Holidays),""))</f>
        <v/>
      </c>
      <c r="AJ283" s="2" t="str">
        <f>IF(OR(Table2[[#This Row],[Initial Engagement Attempt Date]]="",Table2[[#This Row],[FTC Screening Date]]=""),"",IFERROR(NETWORKDAYS(Table2[[#This Row],[Initial Engagement Attempt Date]],Table2[[#This Row],[FTC Screening Date]],Holidays),""))</f>
        <v/>
      </c>
      <c r="AK28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83" s="4">
        <f>COUNTIFS(Table2[Agency Name],Table2[[#This Row],[Agency Name]],Table2[Client ID],Table2[[#This Row],[Client ID]])</f>
        <v>0</v>
      </c>
    </row>
    <row r="284" spans="12:38">
      <c r="L284" s="13"/>
      <c r="M284" s="13"/>
      <c r="N284" s="13"/>
      <c r="P284" s="13"/>
      <c r="W284" s="13"/>
      <c r="X284" s="13"/>
      <c r="AA28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8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84" s="4" t="str" cm="1">
        <f t="array" aca="1" ref="AC28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84" s="4">
        <f ca="1">LEN(Table2[[#This Row],[Data Checks]])</f>
        <v>0</v>
      </c>
      <c r="AE284" s="4" t="str">
        <f>IF(LEN(TRIM(Table2[[#This Row],[Referral Date]]))=0,"",IFERROR(NETWORKDAYS(Table2[[#This Row],[Referral Date]],EOMONTH(DATE('Reporting Month'!$B$2,'Reporting Month'!$B$1,1),0),Holidays),-NETWORKDAYS(EOMONTH(DATE('Reporting Month'!$B$2,'Reporting Month'!$B$1,1),0),Table2[[#This Row],[Referral Date]],Holidays)))</f>
        <v/>
      </c>
      <c r="AF28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84" s="4" t="str">
        <f>IF(OR(Table2[[#This Row],[Referral Date]]="",Table2[[#This Row],[FTC Screening Date]]=""),"",IFERROR(DATEDIF(Table2[[#This Row],[Referral Date]],Table2[[#This Row],[FTC Screening Date]],"d"),IFERROR(IF(DATEDIF(Table2[[#This Row],[FTC Screening Date]],Table2[[#This Row],[Referral Date]],"d")&gt;0,0,""),"")))</f>
        <v/>
      </c>
      <c r="AH284" s="4" t="str">
        <f>IFERROR(VLOOKUP(Table2[[#This Row],[Agency Name]],'Dropdown Values'!A:B,2,FALSE),"")</f>
        <v/>
      </c>
      <c r="AI284" s="2" t="str">
        <f>IF(OR(Table2[[#This Row],[Current Investigation Start Date]]="",Table2[[#This Row],[Referral Date]]=""),"",IFERROR(NETWORKDAYS(I284,J284,Holidays),""))</f>
        <v/>
      </c>
      <c r="AJ284" s="2" t="str">
        <f>IF(OR(Table2[[#This Row],[Initial Engagement Attempt Date]]="",Table2[[#This Row],[FTC Screening Date]]=""),"",IFERROR(NETWORKDAYS(Table2[[#This Row],[Initial Engagement Attempt Date]],Table2[[#This Row],[FTC Screening Date]],Holidays),""))</f>
        <v/>
      </c>
      <c r="AK28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84" s="4">
        <f>COUNTIFS(Table2[Agency Name],Table2[[#This Row],[Agency Name]],Table2[Client ID],Table2[[#This Row],[Client ID]])</f>
        <v>0</v>
      </c>
    </row>
    <row r="285" spans="12:38">
      <c r="L285" s="13"/>
      <c r="M285" s="13"/>
      <c r="N285" s="13"/>
      <c r="P285" s="13"/>
      <c r="W285" s="13"/>
      <c r="X285" s="13"/>
      <c r="AA28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8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85" s="4" t="str" cm="1">
        <f t="array" aca="1" ref="AC28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85" s="4">
        <f ca="1">LEN(Table2[[#This Row],[Data Checks]])</f>
        <v>0</v>
      </c>
      <c r="AE285" s="4" t="str">
        <f>IF(LEN(TRIM(Table2[[#This Row],[Referral Date]]))=0,"",IFERROR(NETWORKDAYS(Table2[[#This Row],[Referral Date]],EOMONTH(DATE('Reporting Month'!$B$2,'Reporting Month'!$B$1,1),0),Holidays),-NETWORKDAYS(EOMONTH(DATE('Reporting Month'!$B$2,'Reporting Month'!$B$1,1),0),Table2[[#This Row],[Referral Date]],Holidays)))</f>
        <v/>
      </c>
      <c r="AF28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85" s="4" t="str">
        <f>IF(OR(Table2[[#This Row],[Referral Date]]="",Table2[[#This Row],[FTC Screening Date]]=""),"",IFERROR(DATEDIF(Table2[[#This Row],[Referral Date]],Table2[[#This Row],[FTC Screening Date]],"d"),IFERROR(IF(DATEDIF(Table2[[#This Row],[FTC Screening Date]],Table2[[#This Row],[Referral Date]],"d")&gt;0,0,""),"")))</f>
        <v/>
      </c>
      <c r="AH285" s="4" t="str">
        <f>IFERROR(VLOOKUP(Table2[[#This Row],[Agency Name]],'Dropdown Values'!A:B,2,FALSE),"")</f>
        <v/>
      </c>
      <c r="AI285" s="2" t="str">
        <f>IF(OR(Table2[[#This Row],[Current Investigation Start Date]]="",Table2[[#This Row],[Referral Date]]=""),"",IFERROR(NETWORKDAYS(I285,J285,Holidays),""))</f>
        <v/>
      </c>
      <c r="AJ285" s="2" t="str">
        <f>IF(OR(Table2[[#This Row],[Initial Engagement Attempt Date]]="",Table2[[#This Row],[FTC Screening Date]]=""),"",IFERROR(NETWORKDAYS(Table2[[#This Row],[Initial Engagement Attempt Date]],Table2[[#This Row],[FTC Screening Date]],Holidays),""))</f>
        <v/>
      </c>
      <c r="AK28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85" s="4">
        <f>COUNTIFS(Table2[Agency Name],Table2[[#This Row],[Agency Name]],Table2[Client ID],Table2[[#This Row],[Client ID]])</f>
        <v>0</v>
      </c>
    </row>
    <row r="286" spans="12:38">
      <c r="L286" s="13"/>
      <c r="M286" s="13"/>
      <c r="N286" s="13"/>
      <c r="P286" s="13"/>
      <c r="W286" s="13"/>
      <c r="X286" s="13"/>
      <c r="AA28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8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86" s="4" t="str" cm="1">
        <f t="array" aca="1" ref="AC28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86" s="4">
        <f ca="1">LEN(Table2[[#This Row],[Data Checks]])</f>
        <v>0</v>
      </c>
      <c r="AE286" s="4" t="str">
        <f>IF(LEN(TRIM(Table2[[#This Row],[Referral Date]]))=0,"",IFERROR(NETWORKDAYS(Table2[[#This Row],[Referral Date]],EOMONTH(DATE('Reporting Month'!$B$2,'Reporting Month'!$B$1,1),0),Holidays),-NETWORKDAYS(EOMONTH(DATE('Reporting Month'!$B$2,'Reporting Month'!$B$1,1),0),Table2[[#This Row],[Referral Date]],Holidays)))</f>
        <v/>
      </c>
      <c r="AF28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86" s="4" t="str">
        <f>IF(OR(Table2[[#This Row],[Referral Date]]="",Table2[[#This Row],[FTC Screening Date]]=""),"",IFERROR(DATEDIF(Table2[[#This Row],[Referral Date]],Table2[[#This Row],[FTC Screening Date]],"d"),IFERROR(IF(DATEDIF(Table2[[#This Row],[FTC Screening Date]],Table2[[#This Row],[Referral Date]],"d")&gt;0,0,""),"")))</f>
        <v/>
      </c>
      <c r="AH286" s="4" t="str">
        <f>IFERROR(VLOOKUP(Table2[[#This Row],[Agency Name]],'Dropdown Values'!A:B,2,FALSE),"")</f>
        <v/>
      </c>
      <c r="AI286" s="2" t="str">
        <f>IF(OR(Table2[[#This Row],[Current Investigation Start Date]]="",Table2[[#This Row],[Referral Date]]=""),"",IFERROR(NETWORKDAYS(I286,J286,Holidays),""))</f>
        <v/>
      </c>
      <c r="AJ286" s="2" t="str">
        <f>IF(OR(Table2[[#This Row],[Initial Engagement Attempt Date]]="",Table2[[#This Row],[FTC Screening Date]]=""),"",IFERROR(NETWORKDAYS(Table2[[#This Row],[Initial Engagement Attempt Date]],Table2[[#This Row],[FTC Screening Date]],Holidays),""))</f>
        <v/>
      </c>
      <c r="AK28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86" s="4">
        <f>COUNTIFS(Table2[Agency Name],Table2[[#This Row],[Agency Name]],Table2[Client ID],Table2[[#This Row],[Client ID]])</f>
        <v>0</v>
      </c>
    </row>
    <row r="287" spans="12:38">
      <c r="L287" s="13"/>
      <c r="M287" s="13"/>
      <c r="N287" s="13"/>
      <c r="P287" s="13"/>
      <c r="W287" s="13"/>
      <c r="X287" s="13"/>
      <c r="AA28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8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87" s="4" t="str" cm="1">
        <f t="array" aca="1" ref="AC28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87" s="4">
        <f ca="1">LEN(Table2[[#This Row],[Data Checks]])</f>
        <v>0</v>
      </c>
      <c r="AE287" s="4" t="str">
        <f>IF(LEN(TRIM(Table2[[#This Row],[Referral Date]]))=0,"",IFERROR(NETWORKDAYS(Table2[[#This Row],[Referral Date]],EOMONTH(DATE('Reporting Month'!$B$2,'Reporting Month'!$B$1,1),0),Holidays),-NETWORKDAYS(EOMONTH(DATE('Reporting Month'!$B$2,'Reporting Month'!$B$1,1),0),Table2[[#This Row],[Referral Date]],Holidays)))</f>
        <v/>
      </c>
      <c r="AF28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87" s="4" t="str">
        <f>IF(OR(Table2[[#This Row],[Referral Date]]="",Table2[[#This Row],[FTC Screening Date]]=""),"",IFERROR(DATEDIF(Table2[[#This Row],[Referral Date]],Table2[[#This Row],[FTC Screening Date]],"d"),IFERROR(IF(DATEDIF(Table2[[#This Row],[FTC Screening Date]],Table2[[#This Row],[Referral Date]],"d")&gt;0,0,""),"")))</f>
        <v/>
      </c>
      <c r="AH287" s="4" t="str">
        <f>IFERROR(VLOOKUP(Table2[[#This Row],[Agency Name]],'Dropdown Values'!A:B,2,FALSE),"")</f>
        <v/>
      </c>
      <c r="AI287" s="2" t="str">
        <f>IF(OR(Table2[[#This Row],[Current Investigation Start Date]]="",Table2[[#This Row],[Referral Date]]=""),"",IFERROR(NETWORKDAYS(I287,J287,Holidays),""))</f>
        <v/>
      </c>
      <c r="AJ287" s="2" t="str">
        <f>IF(OR(Table2[[#This Row],[Initial Engagement Attempt Date]]="",Table2[[#This Row],[FTC Screening Date]]=""),"",IFERROR(NETWORKDAYS(Table2[[#This Row],[Initial Engagement Attempt Date]],Table2[[#This Row],[FTC Screening Date]],Holidays),""))</f>
        <v/>
      </c>
      <c r="AK28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87" s="4">
        <f>COUNTIFS(Table2[Agency Name],Table2[[#This Row],[Agency Name]],Table2[Client ID],Table2[[#This Row],[Client ID]])</f>
        <v>0</v>
      </c>
    </row>
    <row r="288" spans="12:38">
      <c r="L288" s="13"/>
      <c r="M288" s="13"/>
      <c r="N288" s="13"/>
      <c r="P288" s="13"/>
      <c r="W288" s="13"/>
      <c r="X288" s="13"/>
      <c r="AA28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8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88" s="4" t="str" cm="1">
        <f t="array" aca="1" ref="AC28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88" s="4">
        <f ca="1">LEN(Table2[[#This Row],[Data Checks]])</f>
        <v>0</v>
      </c>
      <c r="AE288" s="4" t="str">
        <f>IF(LEN(TRIM(Table2[[#This Row],[Referral Date]]))=0,"",IFERROR(NETWORKDAYS(Table2[[#This Row],[Referral Date]],EOMONTH(DATE('Reporting Month'!$B$2,'Reporting Month'!$B$1,1),0),Holidays),-NETWORKDAYS(EOMONTH(DATE('Reporting Month'!$B$2,'Reporting Month'!$B$1,1),0),Table2[[#This Row],[Referral Date]],Holidays)))</f>
        <v/>
      </c>
      <c r="AF28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88" s="4" t="str">
        <f>IF(OR(Table2[[#This Row],[Referral Date]]="",Table2[[#This Row],[FTC Screening Date]]=""),"",IFERROR(DATEDIF(Table2[[#This Row],[Referral Date]],Table2[[#This Row],[FTC Screening Date]],"d"),IFERROR(IF(DATEDIF(Table2[[#This Row],[FTC Screening Date]],Table2[[#This Row],[Referral Date]],"d")&gt;0,0,""),"")))</f>
        <v/>
      </c>
      <c r="AH288" s="4" t="str">
        <f>IFERROR(VLOOKUP(Table2[[#This Row],[Agency Name]],'Dropdown Values'!A:B,2,FALSE),"")</f>
        <v/>
      </c>
      <c r="AI288" s="2" t="str">
        <f>IF(OR(Table2[[#This Row],[Current Investigation Start Date]]="",Table2[[#This Row],[Referral Date]]=""),"",IFERROR(NETWORKDAYS(I288,J288,Holidays),""))</f>
        <v/>
      </c>
      <c r="AJ288" s="2" t="str">
        <f>IF(OR(Table2[[#This Row],[Initial Engagement Attempt Date]]="",Table2[[#This Row],[FTC Screening Date]]=""),"",IFERROR(NETWORKDAYS(Table2[[#This Row],[Initial Engagement Attempt Date]],Table2[[#This Row],[FTC Screening Date]],Holidays),""))</f>
        <v/>
      </c>
      <c r="AK28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88" s="4">
        <f>COUNTIFS(Table2[Agency Name],Table2[[#This Row],[Agency Name]],Table2[Client ID],Table2[[#This Row],[Client ID]])</f>
        <v>0</v>
      </c>
    </row>
    <row r="289" spans="12:38">
      <c r="L289" s="13"/>
      <c r="M289" s="13"/>
      <c r="N289" s="13"/>
      <c r="P289" s="13"/>
      <c r="W289" s="13"/>
      <c r="X289" s="13"/>
      <c r="AA28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8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89" s="4" t="str" cm="1">
        <f t="array" aca="1" ref="AC28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89" s="4">
        <f ca="1">LEN(Table2[[#This Row],[Data Checks]])</f>
        <v>0</v>
      </c>
      <c r="AE289" s="4" t="str">
        <f>IF(LEN(TRIM(Table2[[#This Row],[Referral Date]]))=0,"",IFERROR(NETWORKDAYS(Table2[[#This Row],[Referral Date]],EOMONTH(DATE('Reporting Month'!$B$2,'Reporting Month'!$B$1,1),0),Holidays),-NETWORKDAYS(EOMONTH(DATE('Reporting Month'!$B$2,'Reporting Month'!$B$1,1),0),Table2[[#This Row],[Referral Date]],Holidays)))</f>
        <v/>
      </c>
      <c r="AF28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89" s="4" t="str">
        <f>IF(OR(Table2[[#This Row],[Referral Date]]="",Table2[[#This Row],[FTC Screening Date]]=""),"",IFERROR(DATEDIF(Table2[[#This Row],[Referral Date]],Table2[[#This Row],[FTC Screening Date]],"d"),IFERROR(IF(DATEDIF(Table2[[#This Row],[FTC Screening Date]],Table2[[#This Row],[Referral Date]],"d")&gt;0,0,""),"")))</f>
        <v/>
      </c>
      <c r="AH289" s="4" t="str">
        <f>IFERROR(VLOOKUP(Table2[[#This Row],[Agency Name]],'Dropdown Values'!A:B,2,FALSE),"")</f>
        <v/>
      </c>
      <c r="AI289" s="2" t="str">
        <f>IF(OR(Table2[[#This Row],[Current Investigation Start Date]]="",Table2[[#This Row],[Referral Date]]=""),"",IFERROR(NETWORKDAYS(I289,J289,Holidays),""))</f>
        <v/>
      </c>
      <c r="AJ289" s="2" t="str">
        <f>IF(OR(Table2[[#This Row],[Initial Engagement Attempt Date]]="",Table2[[#This Row],[FTC Screening Date]]=""),"",IFERROR(NETWORKDAYS(Table2[[#This Row],[Initial Engagement Attempt Date]],Table2[[#This Row],[FTC Screening Date]],Holidays),""))</f>
        <v/>
      </c>
      <c r="AK28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89" s="4">
        <f>COUNTIFS(Table2[Agency Name],Table2[[#This Row],[Agency Name]],Table2[Client ID],Table2[[#This Row],[Client ID]])</f>
        <v>0</v>
      </c>
    </row>
    <row r="290" spans="12:38">
      <c r="L290" s="13"/>
      <c r="M290" s="13"/>
      <c r="N290" s="13"/>
      <c r="P290" s="13"/>
      <c r="W290" s="13"/>
      <c r="X290" s="13"/>
      <c r="AA29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9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90" s="4" t="str" cm="1">
        <f t="array" aca="1" ref="AC29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90" s="4">
        <f ca="1">LEN(Table2[[#This Row],[Data Checks]])</f>
        <v>0</v>
      </c>
      <c r="AE290" s="4" t="str">
        <f>IF(LEN(TRIM(Table2[[#This Row],[Referral Date]]))=0,"",IFERROR(NETWORKDAYS(Table2[[#This Row],[Referral Date]],EOMONTH(DATE('Reporting Month'!$B$2,'Reporting Month'!$B$1,1),0),Holidays),-NETWORKDAYS(EOMONTH(DATE('Reporting Month'!$B$2,'Reporting Month'!$B$1,1),0),Table2[[#This Row],[Referral Date]],Holidays)))</f>
        <v/>
      </c>
      <c r="AF29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90" s="4" t="str">
        <f>IF(OR(Table2[[#This Row],[Referral Date]]="",Table2[[#This Row],[FTC Screening Date]]=""),"",IFERROR(DATEDIF(Table2[[#This Row],[Referral Date]],Table2[[#This Row],[FTC Screening Date]],"d"),IFERROR(IF(DATEDIF(Table2[[#This Row],[FTC Screening Date]],Table2[[#This Row],[Referral Date]],"d")&gt;0,0,""),"")))</f>
        <v/>
      </c>
      <c r="AH290" s="4" t="str">
        <f>IFERROR(VLOOKUP(Table2[[#This Row],[Agency Name]],'Dropdown Values'!A:B,2,FALSE),"")</f>
        <v/>
      </c>
      <c r="AI290" s="2" t="str">
        <f>IF(OR(Table2[[#This Row],[Current Investigation Start Date]]="",Table2[[#This Row],[Referral Date]]=""),"",IFERROR(NETWORKDAYS(I290,J290,Holidays),""))</f>
        <v/>
      </c>
      <c r="AJ290" s="2" t="str">
        <f>IF(OR(Table2[[#This Row],[Initial Engagement Attempt Date]]="",Table2[[#This Row],[FTC Screening Date]]=""),"",IFERROR(NETWORKDAYS(Table2[[#This Row],[Initial Engagement Attempt Date]],Table2[[#This Row],[FTC Screening Date]],Holidays),""))</f>
        <v/>
      </c>
      <c r="AK29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90" s="4">
        <f>COUNTIFS(Table2[Agency Name],Table2[[#This Row],[Agency Name]],Table2[Client ID],Table2[[#This Row],[Client ID]])</f>
        <v>0</v>
      </c>
    </row>
    <row r="291" spans="12:38">
      <c r="L291" s="13"/>
      <c r="M291" s="13"/>
      <c r="N291" s="13"/>
      <c r="P291" s="13"/>
      <c r="W291" s="13"/>
      <c r="X291" s="13"/>
      <c r="AA29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9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91" s="4" t="str" cm="1">
        <f t="array" aca="1" ref="AC29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91" s="4">
        <f ca="1">LEN(Table2[[#This Row],[Data Checks]])</f>
        <v>0</v>
      </c>
      <c r="AE291" s="4" t="str">
        <f>IF(LEN(TRIM(Table2[[#This Row],[Referral Date]]))=0,"",IFERROR(NETWORKDAYS(Table2[[#This Row],[Referral Date]],EOMONTH(DATE('Reporting Month'!$B$2,'Reporting Month'!$B$1,1),0),Holidays),-NETWORKDAYS(EOMONTH(DATE('Reporting Month'!$B$2,'Reporting Month'!$B$1,1),0),Table2[[#This Row],[Referral Date]],Holidays)))</f>
        <v/>
      </c>
      <c r="AF29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91" s="4" t="str">
        <f>IF(OR(Table2[[#This Row],[Referral Date]]="",Table2[[#This Row],[FTC Screening Date]]=""),"",IFERROR(DATEDIF(Table2[[#This Row],[Referral Date]],Table2[[#This Row],[FTC Screening Date]],"d"),IFERROR(IF(DATEDIF(Table2[[#This Row],[FTC Screening Date]],Table2[[#This Row],[Referral Date]],"d")&gt;0,0,""),"")))</f>
        <v/>
      </c>
      <c r="AH291" s="4" t="str">
        <f>IFERROR(VLOOKUP(Table2[[#This Row],[Agency Name]],'Dropdown Values'!A:B,2,FALSE),"")</f>
        <v/>
      </c>
      <c r="AI291" s="2" t="str">
        <f>IF(OR(Table2[[#This Row],[Current Investigation Start Date]]="",Table2[[#This Row],[Referral Date]]=""),"",IFERROR(NETWORKDAYS(I291,J291,Holidays),""))</f>
        <v/>
      </c>
      <c r="AJ291" s="2" t="str">
        <f>IF(OR(Table2[[#This Row],[Initial Engagement Attempt Date]]="",Table2[[#This Row],[FTC Screening Date]]=""),"",IFERROR(NETWORKDAYS(Table2[[#This Row],[Initial Engagement Attempt Date]],Table2[[#This Row],[FTC Screening Date]],Holidays),""))</f>
        <v/>
      </c>
      <c r="AK29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91" s="4">
        <f>COUNTIFS(Table2[Agency Name],Table2[[#This Row],[Agency Name]],Table2[Client ID],Table2[[#This Row],[Client ID]])</f>
        <v>0</v>
      </c>
    </row>
    <row r="292" spans="12:38">
      <c r="L292" s="13"/>
      <c r="M292" s="13"/>
      <c r="N292" s="13"/>
      <c r="P292" s="13"/>
      <c r="W292" s="13"/>
      <c r="X292" s="13"/>
      <c r="AA29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9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92" s="4" t="str" cm="1">
        <f t="array" aca="1" ref="AC29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92" s="4">
        <f ca="1">LEN(Table2[[#This Row],[Data Checks]])</f>
        <v>0</v>
      </c>
      <c r="AE292" s="4" t="str">
        <f>IF(LEN(TRIM(Table2[[#This Row],[Referral Date]]))=0,"",IFERROR(NETWORKDAYS(Table2[[#This Row],[Referral Date]],EOMONTH(DATE('Reporting Month'!$B$2,'Reporting Month'!$B$1,1),0),Holidays),-NETWORKDAYS(EOMONTH(DATE('Reporting Month'!$B$2,'Reporting Month'!$B$1,1),0),Table2[[#This Row],[Referral Date]],Holidays)))</f>
        <v/>
      </c>
      <c r="AF29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92" s="4" t="str">
        <f>IF(OR(Table2[[#This Row],[Referral Date]]="",Table2[[#This Row],[FTC Screening Date]]=""),"",IFERROR(DATEDIF(Table2[[#This Row],[Referral Date]],Table2[[#This Row],[FTC Screening Date]],"d"),IFERROR(IF(DATEDIF(Table2[[#This Row],[FTC Screening Date]],Table2[[#This Row],[Referral Date]],"d")&gt;0,0,""),"")))</f>
        <v/>
      </c>
      <c r="AH292" s="4" t="str">
        <f>IFERROR(VLOOKUP(Table2[[#This Row],[Agency Name]],'Dropdown Values'!A:B,2,FALSE),"")</f>
        <v/>
      </c>
      <c r="AI292" s="2" t="str">
        <f>IF(OR(Table2[[#This Row],[Current Investigation Start Date]]="",Table2[[#This Row],[Referral Date]]=""),"",IFERROR(NETWORKDAYS(I292,J292,Holidays),""))</f>
        <v/>
      </c>
      <c r="AJ292" s="2" t="str">
        <f>IF(OR(Table2[[#This Row],[Initial Engagement Attempt Date]]="",Table2[[#This Row],[FTC Screening Date]]=""),"",IFERROR(NETWORKDAYS(Table2[[#This Row],[Initial Engagement Attempt Date]],Table2[[#This Row],[FTC Screening Date]],Holidays),""))</f>
        <v/>
      </c>
      <c r="AK29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92" s="4">
        <f>COUNTIFS(Table2[Agency Name],Table2[[#This Row],[Agency Name]],Table2[Client ID],Table2[[#This Row],[Client ID]])</f>
        <v>0</v>
      </c>
    </row>
    <row r="293" spans="12:38">
      <c r="L293" s="13"/>
      <c r="M293" s="13"/>
      <c r="N293" s="13"/>
      <c r="P293" s="13"/>
      <c r="W293" s="13"/>
      <c r="X293" s="13"/>
      <c r="AA29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9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93" s="4" t="str" cm="1">
        <f t="array" aca="1" ref="AC29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93" s="4">
        <f ca="1">LEN(Table2[[#This Row],[Data Checks]])</f>
        <v>0</v>
      </c>
      <c r="AE293" s="4" t="str">
        <f>IF(LEN(TRIM(Table2[[#This Row],[Referral Date]]))=0,"",IFERROR(NETWORKDAYS(Table2[[#This Row],[Referral Date]],EOMONTH(DATE('Reporting Month'!$B$2,'Reporting Month'!$B$1,1),0),Holidays),-NETWORKDAYS(EOMONTH(DATE('Reporting Month'!$B$2,'Reporting Month'!$B$1,1),0),Table2[[#This Row],[Referral Date]],Holidays)))</f>
        <v/>
      </c>
      <c r="AF29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93" s="4" t="str">
        <f>IF(OR(Table2[[#This Row],[Referral Date]]="",Table2[[#This Row],[FTC Screening Date]]=""),"",IFERROR(DATEDIF(Table2[[#This Row],[Referral Date]],Table2[[#This Row],[FTC Screening Date]],"d"),IFERROR(IF(DATEDIF(Table2[[#This Row],[FTC Screening Date]],Table2[[#This Row],[Referral Date]],"d")&gt;0,0,""),"")))</f>
        <v/>
      </c>
      <c r="AH293" s="4" t="str">
        <f>IFERROR(VLOOKUP(Table2[[#This Row],[Agency Name]],'Dropdown Values'!A:B,2,FALSE),"")</f>
        <v/>
      </c>
      <c r="AI293" s="2" t="str">
        <f>IF(OR(Table2[[#This Row],[Current Investigation Start Date]]="",Table2[[#This Row],[Referral Date]]=""),"",IFERROR(NETWORKDAYS(I293,J293,Holidays),""))</f>
        <v/>
      </c>
      <c r="AJ293" s="2" t="str">
        <f>IF(OR(Table2[[#This Row],[Initial Engagement Attempt Date]]="",Table2[[#This Row],[FTC Screening Date]]=""),"",IFERROR(NETWORKDAYS(Table2[[#This Row],[Initial Engagement Attempt Date]],Table2[[#This Row],[FTC Screening Date]],Holidays),""))</f>
        <v/>
      </c>
      <c r="AK29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93" s="4">
        <f>COUNTIFS(Table2[Agency Name],Table2[[#This Row],[Agency Name]],Table2[Client ID],Table2[[#This Row],[Client ID]])</f>
        <v>0</v>
      </c>
    </row>
    <row r="294" spans="12:38">
      <c r="L294" s="13"/>
      <c r="M294" s="13"/>
      <c r="N294" s="13"/>
      <c r="P294" s="13"/>
      <c r="W294" s="13"/>
      <c r="X294" s="13"/>
      <c r="AA29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9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94" s="4" t="str" cm="1">
        <f t="array" aca="1" ref="AC29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94" s="4">
        <f ca="1">LEN(Table2[[#This Row],[Data Checks]])</f>
        <v>0</v>
      </c>
      <c r="AE294" s="4" t="str">
        <f>IF(LEN(TRIM(Table2[[#This Row],[Referral Date]]))=0,"",IFERROR(NETWORKDAYS(Table2[[#This Row],[Referral Date]],EOMONTH(DATE('Reporting Month'!$B$2,'Reporting Month'!$B$1,1),0),Holidays),-NETWORKDAYS(EOMONTH(DATE('Reporting Month'!$B$2,'Reporting Month'!$B$1,1),0),Table2[[#This Row],[Referral Date]],Holidays)))</f>
        <v/>
      </c>
      <c r="AF29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94" s="4" t="str">
        <f>IF(OR(Table2[[#This Row],[Referral Date]]="",Table2[[#This Row],[FTC Screening Date]]=""),"",IFERROR(DATEDIF(Table2[[#This Row],[Referral Date]],Table2[[#This Row],[FTC Screening Date]],"d"),IFERROR(IF(DATEDIF(Table2[[#This Row],[FTC Screening Date]],Table2[[#This Row],[Referral Date]],"d")&gt;0,0,""),"")))</f>
        <v/>
      </c>
      <c r="AH294" s="4" t="str">
        <f>IFERROR(VLOOKUP(Table2[[#This Row],[Agency Name]],'Dropdown Values'!A:B,2,FALSE),"")</f>
        <v/>
      </c>
      <c r="AI294" s="2" t="str">
        <f>IF(OR(Table2[[#This Row],[Current Investigation Start Date]]="",Table2[[#This Row],[Referral Date]]=""),"",IFERROR(NETWORKDAYS(I294,J294,Holidays),""))</f>
        <v/>
      </c>
      <c r="AJ294" s="2" t="str">
        <f>IF(OR(Table2[[#This Row],[Initial Engagement Attempt Date]]="",Table2[[#This Row],[FTC Screening Date]]=""),"",IFERROR(NETWORKDAYS(Table2[[#This Row],[Initial Engagement Attempt Date]],Table2[[#This Row],[FTC Screening Date]],Holidays),""))</f>
        <v/>
      </c>
      <c r="AK29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94" s="4">
        <f>COUNTIFS(Table2[Agency Name],Table2[[#This Row],[Agency Name]],Table2[Client ID],Table2[[#This Row],[Client ID]])</f>
        <v>0</v>
      </c>
    </row>
    <row r="295" spans="12:38">
      <c r="L295" s="13"/>
      <c r="M295" s="13"/>
      <c r="N295" s="13"/>
      <c r="P295" s="13"/>
      <c r="W295" s="13"/>
      <c r="X295" s="13"/>
      <c r="AA29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9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95" s="4" t="str" cm="1">
        <f t="array" aca="1" ref="AC29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95" s="4">
        <f ca="1">LEN(Table2[[#This Row],[Data Checks]])</f>
        <v>0</v>
      </c>
      <c r="AE295" s="4" t="str">
        <f>IF(LEN(TRIM(Table2[[#This Row],[Referral Date]]))=0,"",IFERROR(NETWORKDAYS(Table2[[#This Row],[Referral Date]],EOMONTH(DATE('Reporting Month'!$B$2,'Reporting Month'!$B$1,1),0),Holidays),-NETWORKDAYS(EOMONTH(DATE('Reporting Month'!$B$2,'Reporting Month'!$B$1,1),0),Table2[[#This Row],[Referral Date]],Holidays)))</f>
        <v/>
      </c>
      <c r="AF29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95" s="4" t="str">
        <f>IF(OR(Table2[[#This Row],[Referral Date]]="",Table2[[#This Row],[FTC Screening Date]]=""),"",IFERROR(DATEDIF(Table2[[#This Row],[Referral Date]],Table2[[#This Row],[FTC Screening Date]],"d"),IFERROR(IF(DATEDIF(Table2[[#This Row],[FTC Screening Date]],Table2[[#This Row],[Referral Date]],"d")&gt;0,0,""),"")))</f>
        <v/>
      </c>
      <c r="AH295" s="4" t="str">
        <f>IFERROR(VLOOKUP(Table2[[#This Row],[Agency Name]],'Dropdown Values'!A:B,2,FALSE),"")</f>
        <v/>
      </c>
      <c r="AI295" s="2" t="str">
        <f>IF(OR(Table2[[#This Row],[Current Investigation Start Date]]="",Table2[[#This Row],[Referral Date]]=""),"",IFERROR(NETWORKDAYS(I295,J295,Holidays),""))</f>
        <v/>
      </c>
      <c r="AJ295" s="2" t="str">
        <f>IF(OR(Table2[[#This Row],[Initial Engagement Attempt Date]]="",Table2[[#This Row],[FTC Screening Date]]=""),"",IFERROR(NETWORKDAYS(Table2[[#This Row],[Initial Engagement Attempt Date]],Table2[[#This Row],[FTC Screening Date]],Holidays),""))</f>
        <v/>
      </c>
      <c r="AK29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95" s="4">
        <f>COUNTIFS(Table2[Agency Name],Table2[[#This Row],[Agency Name]],Table2[Client ID],Table2[[#This Row],[Client ID]])</f>
        <v>0</v>
      </c>
    </row>
    <row r="296" spans="12:38">
      <c r="L296" s="13"/>
      <c r="M296" s="13"/>
      <c r="N296" s="13"/>
      <c r="P296" s="13"/>
      <c r="W296" s="13"/>
      <c r="X296" s="13"/>
      <c r="AA29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9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96" s="4" t="str" cm="1">
        <f t="array" aca="1" ref="AC29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96" s="4">
        <f ca="1">LEN(Table2[[#This Row],[Data Checks]])</f>
        <v>0</v>
      </c>
      <c r="AE296" s="4" t="str">
        <f>IF(LEN(TRIM(Table2[[#This Row],[Referral Date]]))=0,"",IFERROR(NETWORKDAYS(Table2[[#This Row],[Referral Date]],EOMONTH(DATE('Reporting Month'!$B$2,'Reporting Month'!$B$1,1),0),Holidays),-NETWORKDAYS(EOMONTH(DATE('Reporting Month'!$B$2,'Reporting Month'!$B$1,1),0),Table2[[#This Row],[Referral Date]],Holidays)))</f>
        <v/>
      </c>
      <c r="AF29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96" s="4" t="str">
        <f>IF(OR(Table2[[#This Row],[Referral Date]]="",Table2[[#This Row],[FTC Screening Date]]=""),"",IFERROR(DATEDIF(Table2[[#This Row],[Referral Date]],Table2[[#This Row],[FTC Screening Date]],"d"),IFERROR(IF(DATEDIF(Table2[[#This Row],[FTC Screening Date]],Table2[[#This Row],[Referral Date]],"d")&gt;0,0,""),"")))</f>
        <v/>
      </c>
      <c r="AH296" s="4" t="str">
        <f>IFERROR(VLOOKUP(Table2[[#This Row],[Agency Name]],'Dropdown Values'!A:B,2,FALSE),"")</f>
        <v/>
      </c>
      <c r="AI296" s="2" t="str">
        <f>IF(OR(Table2[[#This Row],[Current Investigation Start Date]]="",Table2[[#This Row],[Referral Date]]=""),"",IFERROR(NETWORKDAYS(I296,J296,Holidays),""))</f>
        <v/>
      </c>
      <c r="AJ296" s="2" t="str">
        <f>IF(OR(Table2[[#This Row],[Initial Engagement Attempt Date]]="",Table2[[#This Row],[FTC Screening Date]]=""),"",IFERROR(NETWORKDAYS(Table2[[#This Row],[Initial Engagement Attempt Date]],Table2[[#This Row],[FTC Screening Date]],Holidays),""))</f>
        <v/>
      </c>
      <c r="AK29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96" s="4">
        <f>COUNTIFS(Table2[Agency Name],Table2[[#This Row],[Agency Name]],Table2[Client ID],Table2[[#This Row],[Client ID]])</f>
        <v>0</v>
      </c>
    </row>
    <row r="297" spans="12:38">
      <c r="L297" s="13"/>
      <c r="M297" s="13"/>
      <c r="N297" s="13"/>
      <c r="P297" s="13"/>
      <c r="W297" s="13"/>
      <c r="X297" s="13"/>
      <c r="AA29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9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97" s="4" t="str" cm="1">
        <f t="array" aca="1" ref="AC29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97" s="4">
        <f ca="1">LEN(Table2[[#This Row],[Data Checks]])</f>
        <v>0</v>
      </c>
      <c r="AE297" s="4" t="str">
        <f>IF(LEN(TRIM(Table2[[#This Row],[Referral Date]]))=0,"",IFERROR(NETWORKDAYS(Table2[[#This Row],[Referral Date]],EOMONTH(DATE('Reporting Month'!$B$2,'Reporting Month'!$B$1,1),0),Holidays),-NETWORKDAYS(EOMONTH(DATE('Reporting Month'!$B$2,'Reporting Month'!$B$1,1),0),Table2[[#This Row],[Referral Date]],Holidays)))</f>
        <v/>
      </c>
      <c r="AF29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97" s="4" t="str">
        <f>IF(OR(Table2[[#This Row],[Referral Date]]="",Table2[[#This Row],[FTC Screening Date]]=""),"",IFERROR(DATEDIF(Table2[[#This Row],[Referral Date]],Table2[[#This Row],[FTC Screening Date]],"d"),IFERROR(IF(DATEDIF(Table2[[#This Row],[FTC Screening Date]],Table2[[#This Row],[Referral Date]],"d")&gt;0,0,""),"")))</f>
        <v/>
      </c>
      <c r="AH297" s="4" t="str">
        <f>IFERROR(VLOOKUP(Table2[[#This Row],[Agency Name]],'Dropdown Values'!A:B,2,FALSE),"")</f>
        <v/>
      </c>
      <c r="AI297" s="2" t="str">
        <f>IF(OR(Table2[[#This Row],[Current Investigation Start Date]]="",Table2[[#This Row],[Referral Date]]=""),"",IFERROR(NETWORKDAYS(I297,J297,Holidays),""))</f>
        <v/>
      </c>
      <c r="AJ297" s="2" t="str">
        <f>IF(OR(Table2[[#This Row],[Initial Engagement Attempt Date]]="",Table2[[#This Row],[FTC Screening Date]]=""),"",IFERROR(NETWORKDAYS(Table2[[#This Row],[Initial Engagement Attempt Date]],Table2[[#This Row],[FTC Screening Date]],Holidays),""))</f>
        <v/>
      </c>
      <c r="AK29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97" s="4">
        <f>COUNTIFS(Table2[Agency Name],Table2[[#This Row],[Agency Name]],Table2[Client ID],Table2[[#This Row],[Client ID]])</f>
        <v>0</v>
      </c>
    </row>
    <row r="298" spans="12:38">
      <c r="L298" s="13"/>
      <c r="M298" s="13"/>
      <c r="N298" s="13"/>
      <c r="P298" s="13"/>
      <c r="W298" s="13"/>
      <c r="X298" s="13"/>
      <c r="AA29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9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98" s="4" t="str" cm="1">
        <f t="array" aca="1" ref="AC29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98" s="4">
        <f ca="1">LEN(Table2[[#This Row],[Data Checks]])</f>
        <v>0</v>
      </c>
      <c r="AE298" s="4" t="str">
        <f>IF(LEN(TRIM(Table2[[#This Row],[Referral Date]]))=0,"",IFERROR(NETWORKDAYS(Table2[[#This Row],[Referral Date]],EOMONTH(DATE('Reporting Month'!$B$2,'Reporting Month'!$B$1,1),0),Holidays),-NETWORKDAYS(EOMONTH(DATE('Reporting Month'!$B$2,'Reporting Month'!$B$1,1),0),Table2[[#This Row],[Referral Date]],Holidays)))</f>
        <v/>
      </c>
      <c r="AF29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98" s="4" t="str">
        <f>IF(OR(Table2[[#This Row],[Referral Date]]="",Table2[[#This Row],[FTC Screening Date]]=""),"",IFERROR(DATEDIF(Table2[[#This Row],[Referral Date]],Table2[[#This Row],[FTC Screening Date]],"d"),IFERROR(IF(DATEDIF(Table2[[#This Row],[FTC Screening Date]],Table2[[#This Row],[Referral Date]],"d")&gt;0,0,""),"")))</f>
        <v/>
      </c>
      <c r="AH298" s="4" t="str">
        <f>IFERROR(VLOOKUP(Table2[[#This Row],[Agency Name]],'Dropdown Values'!A:B,2,FALSE),"")</f>
        <v/>
      </c>
      <c r="AI298" s="2" t="str">
        <f>IF(OR(Table2[[#This Row],[Current Investigation Start Date]]="",Table2[[#This Row],[Referral Date]]=""),"",IFERROR(NETWORKDAYS(I298,J298,Holidays),""))</f>
        <v/>
      </c>
      <c r="AJ298" s="2" t="str">
        <f>IF(OR(Table2[[#This Row],[Initial Engagement Attempt Date]]="",Table2[[#This Row],[FTC Screening Date]]=""),"",IFERROR(NETWORKDAYS(Table2[[#This Row],[Initial Engagement Attempt Date]],Table2[[#This Row],[FTC Screening Date]],Holidays),""))</f>
        <v/>
      </c>
      <c r="AK29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98" s="4">
        <f>COUNTIFS(Table2[Agency Name],Table2[[#This Row],[Agency Name]],Table2[Client ID],Table2[[#This Row],[Client ID]])</f>
        <v>0</v>
      </c>
    </row>
    <row r="299" spans="12:38">
      <c r="L299" s="13"/>
      <c r="M299" s="13"/>
      <c r="N299" s="13"/>
      <c r="P299" s="13"/>
      <c r="W299" s="13"/>
      <c r="X299" s="13"/>
      <c r="AA29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29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299" s="4" t="str" cm="1">
        <f t="array" aca="1" ref="AC29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299" s="4">
        <f ca="1">LEN(Table2[[#This Row],[Data Checks]])</f>
        <v>0</v>
      </c>
      <c r="AE299" s="4" t="str">
        <f>IF(LEN(TRIM(Table2[[#This Row],[Referral Date]]))=0,"",IFERROR(NETWORKDAYS(Table2[[#This Row],[Referral Date]],EOMONTH(DATE('Reporting Month'!$B$2,'Reporting Month'!$B$1,1),0),Holidays),-NETWORKDAYS(EOMONTH(DATE('Reporting Month'!$B$2,'Reporting Month'!$B$1,1),0),Table2[[#This Row],[Referral Date]],Holidays)))</f>
        <v/>
      </c>
      <c r="AF29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299" s="4" t="str">
        <f>IF(OR(Table2[[#This Row],[Referral Date]]="",Table2[[#This Row],[FTC Screening Date]]=""),"",IFERROR(DATEDIF(Table2[[#This Row],[Referral Date]],Table2[[#This Row],[FTC Screening Date]],"d"),IFERROR(IF(DATEDIF(Table2[[#This Row],[FTC Screening Date]],Table2[[#This Row],[Referral Date]],"d")&gt;0,0,""),"")))</f>
        <v/>
      </c>
      <c r="AH299" s="4" t="str">
        <f>IFERROR(VLOOKUP(Table2[[#This Row],[Agency Name]],'Dropdown Values'!A:B,2,FALSE),"")</f>
        <v/>
      </c>
      <c r="AI299" s="2" t="str">
        <f>IF(OR(Table2[[#This Row],[Current Investigation Start Date]]="",Table2[[#This Row],[Referral Date]]=""),"",IFERROR(NETWORKDAYS(I299,J299,Holidays),""))</f>
        <v/>
      </c>
      <c r="AJ299" s="2" t="str">
        <f>IF(OR(Table2[[#This Row],[Initial Engagement Attempt Date]]="",Table2[[#This Row],[FTC Screening Date]]=""),"",IFERROR(NETWORKDAYS(Table2[[#This Row],[Initial Engagement Attempt Date]],Table2[[#This Row],[FTC Screening Date]],Holidays),""))</f>
        <v/>
      </c>
      <c r="AK29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299" s="4">
        <f>COUNTIFS(Table2[Agency Name],Table2[[#This Row],[Agency Name]],Table2[Client ID],Table2[[#This Row],[Client ID]])</f>
        <v>0</v>
      </c>
    </row>
    <row r="300" spans="12:38">
      <c r="L300" s="13"/>
      <c r="M300" s="13"/>
      <c r="N300" s="13"/>
      <c r="P300" s="13"/>
      <c r="W300" s="13"/>
      <c r="X300" s="13"/>
      <c r="AA30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0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00" s="4" t="str" cm="1">
        <f t="array" aca="1" ref="AC30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00" s="4">
        <f ca="1">LEN(Table2[[#This Row],[Data Checks]])</f>
        <v>0</v>
      </c>
      <c r="AE300" s="4" t="str">
        <f>IF(LEN(TRIM(Table2[[#This Row],[Referral Date]]))=0,"",IFERROR(NETWORKDAYS(Table2[[#This Row],[Referral Date]],EOMONTH(DATE('Reporting Month'!$B$2,'Reporting Month'!$B$1,1),0),Holidays),-NETWORKDAYS(EOMONTH(DATE('Reporting Month'!$B$2,'Reporting Month'!$B$1,1),0),Table2[[#This Row],[Referral Date]],Holidays)))</f>
        <v/>
      </c>
      <c r="AF30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00" s="4" t="str">
        <f>IF(OR(Table2[[#This Row],[Referral Date]]="",Table2[[#This Row],[FTC Screening Date]]=""),"",IFERROR(DATEDIF(Table2[[#This Row],[Referral Date]],Table2[[#This Row],[FTC Screening Date]],"d"),IFERROR(IF(DATEDIF(Table2[[#This Row],[FTC Screening Date]],Table2[[#This Row],[Referral Date]],"d")&gt;0,0,""),"")))</f>
        <v/>
      </c>
      <c r="AH300" s="4" t="str">
        <f>IFERROR(VLOOKUP(Table2[[#This Row],[Agency Name]],'Dropdown Values'!A:B,2,FALSE),"")</f>
        <v/>
      </c>
      <c r="AI300" s="2" t="str">
        <f>IF(OR(Table2[[#This Row],[Current Investigation Start Date]]="",Table2[[#This Row],[Referral Date]]=""),"",IFERROR(NETWORKDAYS(I300,J300,Holidays),""))</f>
        <v/>
      </c>
      <c r="AJ300" s="2" t="str">
        <f>IF(OR(Table2[[#This Row],[Initial Engagement Attempt Date]]="",Table2[[#This Row],[FTC Screening Date]]=""),"",IFERROR(NETWORKDAYS(Table2[[#This Row],[Initial Engagement Attempt Date]],Table2[[#This Row],[FTC Screening Date]],Holidays),""))</f>
        <v/>
      </c>
      <c r="AK30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00" s="4">
        <f>COUNTIFS(Table2[Agency Name],Table2[[#This Row],[Agency Name]],Table2[Client ID],Table2[[#This Row],[Client ID]])</f>
        <v>0</v>
      </c>
    </row>
    <row r="301" spans="12:38">
      <c r="L301" s="13"/>
      <c r="M301" s="13"/>
      <c r="N301" s="13"/>
      <c r="P301" s="13"/>
      <c r="W301" s="13"/>
      <c r="X301" s="13"/>
      <c r="AA30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0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01" s="4" t="str" cm="1">
        <f t="array" aca="1" ref="AC30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01" s="4">
        <f ca="1">LEN(Table2[[#This Row],[Data Checks]])</f>
        <v>0</v>
      </c>
      <c r="AE301" s="4" t="str">
        <f>IF(LEN(TRIM(Table2[[#This Row],[Referral Date]]))=0,"",IFERROR(NETWORKDAYS(Table2[[#This Row],[Referral Date]],EOMONTH(DATE('Reporting Month'!$B$2,'Reporting Month'!$B$1,1),0),Holidays),-NETWORKDAYS(EOMONTH(DATE('Reporting Month'!$B$2,'Reporting Month'!$B$1,1),0),Table2[[#This Row],[Referral Date]],Holidays)))</f>
        <v/>
      </c>
      <c r="AF30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01" s="4" t="str">
        <f>IF(OR(Table2[[#This Row],[Referral Date]]="",Table2[[#This Row],[FTC Screening Date]]=""),"",IFERROR(DATEDIF(Table2[[#This Row],[Referral Date]],Table2[[#This Row],[FTC Screening Date]],"d"),IFERROR(IF(DATEDIF(Table2[[#This Row],[FTC Screening Date]],Table2[[#This Row],[Referral Date]],"d")&gt;0,0,""),"")))</f>
        <v/>
      </c>
      <c r="AH301" s="4" t="str">
        <f>IFERROR(VLOOKUP(Table2[[#This Row],[Agency Name]],'Dropdown Values'!A:B,2,FALSE),"")</f>
        <v/>
      </c>
      <c r="AI301" s="2" t="str">
        <f>IF(OR(Table2[[#This Row],[Current Investigation Start Date]]="",Table2[[#This Row],[Referral Date]]=""),"",IFERROR(NETWORKDAYS(I301,J301,Holidays),""))</f>
        <v/>
      </c>
      <c r="AJ301" s="2" t="str">
        <f>IF(OR(Table2[[#This Row],[Initial Engagement Attempt Date]]="",Table2[[#This Row],[FTC Screening Date]]=""),"",IFERROR(NETWORKDAYS(Table2[[#This Row],[Initial Engagement Attempt Date]],Table2[[#This Row],[FTC Screening Date]],Holidays),""))</f>
        <v/>
      </c>
      <c r="AK30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01" s="4">
        <f>COUNTIFS(Table2[Agency Name],Table2[[#This Row],[Agency Name]],Table2[Client ID],Table2[[#This Row],[Client ID]])</f>
        <v>0</v>
      </c>
    </row>
    <row r="302" spans="12:38">
      <c r="L302" s="13"/>
      <c r="M302" s="13"/>
      <c r="N302" s="13"/>
      <c r="P302" s="13"/>
      <c r="W302" s="13"/>
      <c r="X302" s="13"/>
      <c r="AA30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0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02" s="4" t="str" cm="1">
        <f t="array" aca="1" ref="AC30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02" s="4">
        <f ca="1">LEN(Table2[[#This Row],[Data Checks]])</f>
        <v>0</v>
      </c>
      <c r="AE302" s="4" t="str">
        <f>IF(LEN(TRIM(Table2[[#This Row],[Referral Date]]))=0,"",IFERROR(NETWORKDAYS(Table2[[#This Row],[Referral Date]],EOMONTH(DATE('Reporting Month'!$B$2,'Reporting Month'!$B$1,1),0),Holidays),-NETWORKDAYS(EOMONTH(DATE('Reporting Month'!$B$2,'Reporting Month'!$B$1,1),0),Table2[[#This Row],[Referral Date]],Holidays)))</f>
        <v/>
      </c>
      <c r="AF30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02" s="4" t="str">
        <f>IF(OR(Table2[[#This Row],[Referral Date]]="",Table2[[#This Row],[FTC Screening Date]]=""),"",IFERROR(DATEDIF(Table2[[#This Row],[Referral Date]],Table2[[#This Row],[FTC Screening Date]],"d"),IFERROR(IF(DATEDIF(Table2[[#This Row],[FTC Screening Date]],Table2[[#This Row],[Referral Date]],"d")&gt;0,0,""),"")))</f>
        <v/>
      </c>
      <c r="AH302" s="4" t="str">
        <f>IFERROR(VLOOKUP(Table2[[#This Row],[Agency Name]],'Dropdown Values'!A:B,2,FALSE),"")</f>
        <v/>
      </c>
      <c r="AI302" s="2" t="str">
        <f>IF(OR(Table2[[#This Row],[Current Investigation Start Date]]="",Table2[[#This Row],[Referral Date]]=""),"",IFERROR(NETWORKDAYS(I302,J302,Holidays),""))</f>
        <v/>
      </c>
      <c r="AJ302" s="2" t="str">
        <f>IF(OR(Table2[[#This Row],[Initial Engagement Attempt Date]]="",Table2[[#This Row],[FTC Screening Date]]=""),"",IFERROR(NETWORKDAYS(Table2[[#This Row],[Initial Engagement Attempt Date]],Table2[[#This Row],[FTC Screening Date]],Holidays),""))</f>
        <v/>
      </c>
      <c r="AK30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02" s="4">
        <f>COUNTIFS(Table2[Agency Name],Table2[[#This Row],[Agency Name]],Table2[Client ID],Table2[[#This Row],[Client ID]])</f>
        <v>0</v>
      </c>
    </row>
    <row r="303" spans="12:38">
      <c r="L303" s="13"/>
      <c r="M303" s="13"/>
      <c r="N303" s="13"/>
      <c r="P303" s="13"/>
      <c r="W303" s="13"/>
      <c r="X303" s="13"/>
      <c r="AA30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0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03" s="4" t="str" cm="1">
        <f t="array" aca="1" ref="AC30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03" s="4">
        <f ca="1">LEN(Table2[[#This Row],[Data Checks]])</f>
        <v>0</v>
      </c>
      <c r="AE303" s="4" t="str">
        <f>IF(LEN(TRIM(Table2[[#This Row],[Referral Date]]))=0,"",IFERROR(NETWORKDAYS(Table2[[#This Row],[Referral Date]],EOMONTH(DATE('Reporting Month'!$B$2,'Reporting Month'!$B$1,1),0),Holidays),-NETWORKDAYS(EOMONTH(DATE('Reporting Month'!$B$2,'Reporting Month'!$B$1,1),0),Table2[[#This Row],[Referral Date]],Holidays)))</f>
        <v/>
      </c>
      <c r="AF30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03" s="4" t="str">
        <f>IF(OR(Table2[[#This Row],[Referral Date]]="",Table2[[#This Row],[FTC Screening Date]]=""),"",IFERROR(DATEDIF(Table2[[#This Row],[Referral Date]],Table2[[#This Row],[FTC Screening Date]],"d"),IFERROR(IF(DATEDIF(Table2[[#This Row],[FTC Screening Date]],Table2[[#This Row],[Referral Date]],"d")&gt;0,0,""),"")))</f>
        <v/>
      </c>
      <c r="AH303" s="4" t="str">
        <f>IFERROR(VLOOKUP(Table2[[#This Row],[Agency Name]],'Dropdown Values'!A:B,2,FALSE),"")</f>
        <v/>
      </c>
      <c r="AI303" s="2" t="str">
        <f>IF(OR(Table2[[#This Row],[Current Investigation Start Date]]="",Table2[[#This Row],[Referral Date]]=""),"",IFERROR(NETWORKDAYS(I303,J303,Holidays),""))</f>
        <v/>
      </c>
      <c r="AJ303" s="2" t="str">
        <f>IF(OR(Table2[[#This Row],[Initial Engagement Attempt Date]]="",Table2[[#This Row],[FTC Screening Date]]=""),"",IFERROR(NETWORKDAYS(Table2[[#This Row],[Initial Engagement Attempt Date]],Table2[[#This Row],[FTC Screening Date]],Holidays),""))</f>
        <v/>
      </c>
      <c r="AK30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03" s="4">
        <f>COUNTIFS(Table2[Agency Name],Table2[[#This Row],[Agency Name]],Table2[Client ID],Table2[[#This Row],[Client ID]])</f>
        <v>0</v>
      </c>
    </row>
    <row r="304" spans="12:38">
      <c r="L304" s="13"/>
      <c r="M304" s="13"/>
      <c r="N304" s="13"/>
      <c r="P304" s="13"/>
      <c r="W304" s="13"/>
      <c r="X304" s="13"/>
      <c r="AA30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0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04" s="4" t="str" cm="1">
        <f t="array" aca="1" ref="AC30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04" s="4">
        <f ca="1">LEN(Table2[[#This Row],[Data Checks]])</f>
        <v>0</v>
      </c>
      <c r="AE304" s="4" t="str">
        <f>IF(LEN(TRIM(Table2[[#This Row],[Referral Date]]))=0,"",IFERROR(NETWORKDAYS(Table2[[#This Row],[Referral Date]],EOMONTH(DATE('Reporting Month'!$B$2,'Reporting Month'!$B$1,1),0),Holidays),-NETWORKDAYS(EOMONTH(DATE('Reporting Month'!$B$2,'Reporting Month'!$B$1,1),0),Table2[[#This Row],[Referral Date]],Holidays)))</f>
        <v/>
      </c>
      <c r="AF30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04" s="4" t="str">
        <f>IF(OR(Table2[[#This Row],[Referral Date]]="",Table2[[#This Row],[FTC Screening Date]]=""),"",IFERROR(DATEDIF(Table2[[#This Row],[Referral Date]],Table2[[#This Row],[FTC Screening Date]],"d"),IFERROR(IF(DATEDIF(Table2[[#This Row],[FTC Screening Date]],Table2[[#This Row],[Referral Date]],"d")&gt;0,0,""),"")))</f>
        <v/>
      </c>
      <c r="AH304" s="4" t="str">
        <f>IFERROR(VLOOKUP(Table2[[#This Row],[Agency Name]],'Dropdown Values'!A:B,2,FALSE),"")</f>
        <v/>
      </c>
      <c r="AI304" s="2" t="str">
        <f>IF(OR(Table2[[#This Row],[Current Investigation Start Date]]="",Table2[[#This Row],[Referral Date]]=""),"",IFERROR(NETWORKDAYS(I304,J304,Holidays),""))</f>
        <v/>
      </c>
      <c r="AJ304" s="2" t="str">
        <f>IF(OR(Table2[[#This Row],[Initial Engagement Attempt Date]]="",Table2[[#This Row],[FTC Screening Date]]=""),"",IFERROR(NETWORKDAYS(Table2[[#This Row],[Initial Engagement Attempt Date]],Table2[[#This Row],[FTC Screening Date]],Holidays),""))</f>
        <v/>
      </c>
      <c r="AK30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04" s="4">
        <f>COUNTIFS(Table2[Agency Name],Table2[[#This Row],[Agency Name]],Table2[Client ID],Table2[[#This Row],[Client ID]])</f>
        <v>0</v>
      </c>
    </row>
    <row r="305" spans="12:38">
      <c r="L305" s="13"/>
      <c r="M305" s="13"/>
      <c r="N305" s="13"/>
      <c r="P305" s="13"/>
      <c r="W305" s="13"/>
      <c r="X305" s="13"/>
      <c r="AA30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0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05" s="4" t="str" cm="1">
        <f t="array" aca="1" ref="AC30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05" s="4">
        <f ca="1">LEN(Table2[[#This Row],[Data Checks]])</f>
        <v>0</v>
      </c>
      <c r="AE305" s="4" t="str">
        <f>IF(LEN(TRIM(Table2[[#This Row],[Referral Date]]))=0,"",IFERROR(NETWORKDAYS(Table2[[#This Row],[Referral Date]],EOMONTH(DATE('Reporting Month'!$B$2,'Reporting Month'!$B$1,1),0),Holidays),-NETWORKDAYS(EOMONTH(DATE('Reporting Month'!$B$2,'Reporting Month'!$B$1,1),0),Table2[[#This Row],[Referral Date]],Holidays)))</f>
        <v/>
      </c>
      <c r="AF30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05" s="4" t="str">
        <f>IF(OR(Table2[[#This Row],[Referral Date]]="",Table2[[#This Row],[FTC Screening Date]]=""),"",IFERROR(DATEDIF(Table2[[#This Row],[Referral Date]],Table2[[#This Row],[FTC Screening Date]],"d"),IFERROR(IF(DATEDIF(Table2[[#This Row],[FTC Screening Date]],Table2[[#This Row],[Referral Date]],"d")&gt;0,0,""),"")))</f>
        <v/>
      </c>
      <c r="AH305" s="4" t="str">
        <f>IFERROR(VLOOKUP(Table2[[#This Row],[Agency Name]],'Dropdown Values'!A:B,2,FALSE),"")</f>
        <v/>
      </c>
      <c r="AI305" s="2" t="str">
        <f>IF(OR(Table2[[#This Row],[Current Investigation Start Date]]="",Table2[[#This Row],[Referral Date]]=""),"",IFERROR(NETWORKDAYS(I305,J305,Holidays),""))</f>
        <v/>
      </c>
      <c r="AJ305" s="2" t="str">
        <f>IF(OR(Table2[[#This Row],[Initial Engagement Attempt Date]]="",Table2[[#This Row],[FTC Screening Date]]=""),"",IFERROR(NETWORKDAYS(Table2[[#This Row],[Initial Engagement Attempt Date]],Table2[[#This Row],[FTC Screening Date]],Holidays),""))</f>
        <v/>
      </c>
      <c r="AK30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05" s="4">
        <f>COUNTIFS(Table2[Agency Name],Table2[[#This Row],[Agency Name]],Table2[Client ID],Table2[[#This Row],[Client ID]])</f>
        <v>0</v>
      </c>
    </row>
    <row r="306" spans="12:38">
      <c r="L306" s="13"/>
      <c r="M306" s="13"/>
      <c r="N306" s="13"/>
      <c r="P306" s="13"/>
      <c r="W306" s="13"/>
      <c r="X306" s="13"/>
      <c r="AA30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0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06" s="4" t="str" cm="1">
        <f t="array" aca="1" ref="AC30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06" s="4">
        <f ca="1">LEN(Table2[[#This Row],[Data Checks]])</f>
        <v>0</v>
      </c>
      <c r="AE306" s="4" t="str">
        <f>IF(LEN(TRIM(Table2[[#This Row],[Referral Date]]))=0,"",IFERROR(NETWORKDAYS(Table2[[#This Row],[Referral Date]],EOMONTH(DATE('Reporting Month'!$B$2,'Reporting Month'!$B$1,1),0),Holidays),-NETWORKDAYS(EOMONTH(DATE('Reporting Month'!$B$2,'Reporting Month'!$B$1,1),0),Table2[[#This Row],[Referral Date]],Holidays)))</f>
        <v/>
      </c>
      <c r="AF30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06" s="4" t="str">
        <f>IF(OR(Table2[[#This Row],[Referral Date]]="",Table2[[#This Row],[FTC Screening Date]]=""),"",IFERROR(DATEDIF(Table2[[#This Row],[Referral Date]],Table2[[#This Row],[FTC Screening Date]],"d"),IFERROR(IF(DATEDIF(Table2[[#This Row],[FTC Screening Date]],Table2[[#This Row],[Referral Date]],"d")&gt;0,0,""),"")))</f>
        <v/>
      </c>
      <c r="AH306" s="4" t="str">
        <f>IFERROR(VLOOKUP(Table2[[#This Row],[Agency Name]],'Dropdown Values'!A:B,2,FALSE),"")</f>
        <v/>
      </c>
      <c r="AI306" s="2" t="str">
        <f>IF(OR(Table2[[#This Row],[Current Investigation Start Date]]="",Table2[[#This Row],[Referral Date]]=""),"",IFERROR(NETWORKDAYS(I306,J306,Holidays),""))</f>
        <v/>
      </c>
      <c r="AJ306" s="2" t="str">
        <f>IF(OR(Table2[[#This Row],[Initial Engagement Attempt Date]]="",Table2[[#This Row],[FTC Screening Date]]=""),"",IFERROR(NETWORKDAYS(Table2[[#This Row],[Initial Engagement Attempt Date]],Table2[[#This Row],[FTC Screening Date]],Holidays),""))</f>
        <v/>
      </c>
      <c r="AK30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06" s="4">
        <f>COUNTIFS(Table2[Agency Name],Table2[[#This Row],[Agency Name]],Table2[Client ID],Table2[[#This Row],[Client ID]])</f>
        <v>0</v>
      </c>
    </row>
    <row r="307" spans="12:38">
      <c r="L307" s="13"/>
      <c r="M307" s="13"/>
      <c r="N307" s="13"/>
      <c r="P307" s="13"/>
      <c r="W307" s="13"/>
      <c r="X307" s="13"/>
      <c r="AA30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0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07" s="4" t="str" cm="1">
        <f t="array" aca="1" ref="AC30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07" s="4">
        <f ca="1">LEN(Table2[[#This Row],[Data Checks]])</f>
        <v>0</v>
      </c>
      <c r="AE307" s="4" t="str">
        <f>IF(LEN(TRIM(Table2[[#This Row],[Referral Date]]))=0,"",IFERROR(NETWORKDAYS(Table2[[#This Row],[Referral Date]],EOMONTH(DATE('Reporting Month'!$B$2,'Reporting Month'!$B$1,1),0),Holidays),-NETWORKDAYS(EOMONTH(DATE('Reporting Month'!$B$2,'Reporting Month'!$B$1,1),0),Table2[[#This Row],[Referral Date]],Holidays)))</f>
        <v/>
      </c>
      <c r="AF30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07" s="4" t="str">
        <f>IF(OR(Table2[[#This Row],[Referral Date]]="",Table2[[#This Row],[FTC Screening Date]]=""),"",IFERROR(DATEDIF(Table2[[#This Row],[Referral Date]],Table2[[#This Row],[FTC Screening Date]],"d"),IFERROR(IF(DATEDIF(Table2[[#This Row],[FTC Screening Date]],Table2[[#This Row],[Referral Date]],"d")&gt;0,0,""),"")))</f>
        <v/>
      </c>
      <c r="AH307" s="4" t="str">
        <f>IFERROR(VLOOKUP(Table2[[#This Row],[Agency Name]],'Dropdown Values'!A:B,2,FALSE),"")</f>
        <v/>
      </c>
      <c r="AI307" s="2" t="str">
        <f>IF(OR(Table2[[#This Row],[Current Investigation Start Date]]="",Table2[[#This Row],[Referral Date]]=""),"",IFERROR(NETWORKDAYS(I307,J307,Holidays),""))</f>
        <v/>
      </c>
      <c r="AJ307" s="2" t="str">
        <f>IF(OR(Table2[[#This Row],[Initial Engagement Attempt Date]]="",Table2[[#This Row],[FTC Screening Date]]=""),"",IFERROR(NETWORKDAYS(Table2[[#This Row],[Initial Engagement Attempt Date]],Table2[[#This Row],[FTC Screening Date]],Holidays),""))</f>
        <v/>
      </c>
      <c r="AK30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07" s="4">
        <f>COUNTIFS(Table2[Agency Name],Table2[[#This Row],[Agency Name]],Table2[Client ID],Table2[[#This Row],[Client ID]])</f>
        <v>0</v>
      </c>
    </row>
    <row r="308" spans="12:38">
      <c r="L308" s="13"/>
      <c r="M308" s="13"/>
      <c r="N308" s="13"/>
      <c r="P308" s="13"/>
      <c r="W308" s="13"/>
      <c r="X308" s="13"/>
      <c r="AA30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0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08" s="4" t="str" cm="1">
        <f t="array" aca="1" ref="AC30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08" s="4">
        <f ca="1">LEN(Table2[[#This Row],[Data Checks]])</f>
        <v>0</v>
      </c>
      <c r="AE308" s="4" t="str">
        <f>IF(LEN(TRIM(Table2[[#This Row],[Referral Date]]))=0,"",IFERROR(NETWORKDAYS(Table2[[#This Row],[Referral Date]],EOMONTH(DATE('Reporting Month'!$B$2,'Reporting Month'!$B$1,1),0),Holidays),-NETWORKDAYS(EOMONTH(DATE('Reporting Month'!$B$2,'Reporting Month'!$B$1,1),0),Table2[[#This Row],[Referral Date]],Holidays)))</f>
        <v/>
      </c>
      <c r="AF30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08" s="4" t="str">
        <f>IF(OR(Table2[[#This Row],[Referral Date]]="",Table2[[#This Row],[FTC Screening Date]]=""),"",IFERROR(DATEDIF(Table2[[#This Row],[Referral Date]],Table2[[#This Row],[FTC Screening Date]],"d"),IFERROR(IF(DATEDIF(Table2[[#This Row],[FTC Screening Date]],Table2[[#This Row],[Referral Date]],"d")&gt;0,0,""),"")))</f>
        <v/>
      </c>
      <c r="AH308" s="4" t="str">
        <f>IFERROR(VLOOKUP(Table2[[#This Row],[Agency Name]],'Dropdown Values'!A:B,2,FALSE),"")</f>
        <v/>
      </c>
      <c r="AI308" s="2" t="str">
        <f>IF(OR(Table2[[#This Row],[Current Investigation Start Date]]="",Table2[[#This Row],[Referral Date]]=""),"",IFERROR(NETWORKDAYS(I308,J308,Holidays),""))</f>
        <v/>
      </c>
      <c r="AJ308" s="2" t="str">
        <f>IF(OR(Table2[[#This Row],[Initial Engagement Attempt Date]]="",Table2[[#This Row],[FTC Screening Date]]=""),"",IFERROR(NETWORKDAYS(Table2[[#This Row],[Initial Engagement Attempt Date]],Table2[[#This Row],[FTC Screening Date]],Holidays),""))</f>
        <v/>
      </c>
      <c r="AK30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08" s="4">
        <f>COUNTIFS(Table2[Agency Name],Table2[[#This Row],[Agency Name]],Table2[Client ID],Table2[[#This Row],[Client ID]])</f>
        <v>0</v>
      </c>
    </row>
    <row r="309" spans="12:38">
      <c r="L309" s="13"/>
      <c r="M309" s="13"/>
      <c r="N309" s="13"/>
      <c r="P309" s="13"/>
      <c r="W309" s="13"/>
      <c r="X309" s="13"/>
      <c r="AA30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0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09" s="4" t="str" cm="1">
        <f t="array" aca="1" ref="AC30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09" s="4">
        <f ca="1">LEN(Table2[[#This Row],[Data Checks]])</f>
        <v>0</v>
      </c>
      <c r="AE309" s="4" t="str">
        <f>IF(LEN(TRIM(Table2[[#This Row],[Referral Date]]))=0,"",IFERROR(NETWORKDAYS(Table2[[#This Row],[Referral Date]],EOMONTH(DATE('Reporting Month'!$B$2,'Reporting Month'!$B$1,1),0),Holidays),-NETWORKDAYS(EOMONTH(DATE('Reporting Month'!$B$2,'Reporting Month'!$B$1,1),0),Table2[[#This Row],[Referral Date]],Holidays)))</f>
        <v/>
      </c>
      <c r="AF30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09" s="4" t="str">
        <f>IF(OR(Table2[[#This Row],[Referral Date]]="",Table2[[#This Row],[FTC Screening Date]]=""),"",IFERROR(DATEDIF(Table2[[#This Row],[Referral Date]],Table2[[#This Row],[FTC Screening Date]],"d"),IFERROR(IF(DATEDIF(Table2[[#This Row],[FTC Screening Date]],Table2[[#This Row],[Referral Date]],"d")&gt;0,0,""),"")))</f>
        <v/>
      </c>
      <c r="AH309" s="4" t="str">
        <f>IFERROR(VLOOKUP(Table2[[#This Row],[Agency Name]],'Dropdown Values'!A:B,2,FALSE),"")</f>
        <v/>
      </c>
      <c r="AI309" s="2" t="str">
        <f>IF(OR(Table2[[#This Row],[Current Investigation Start Date]]="",Table2[[#This Row],[Referral Date]]=""),"",IFERROR(NETWORKDAYS(I309,J309,Holidays),""))</f>
        <v/>
      </c>
      <c r="AJ309" s="2" t="str">
        <f>IF(OR(Table2[[#This Row],[Initial Engagement Attempt Date]]="",Table2[[#This Row],[FTC Screening Date]]=""),"",IFERROR(NETWORKDAYS(Table2[[#This Row],[Initial Engagement Attempt Date]],Table2[[#This Row],[FTC Screening Date]],Holidays),""))</f>
        <v/>
      </c>
      <c r="AK30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09" s="4">
        <f>COUNTIFS(Table2[Agency Name],Table2[[#This Row],[Agency Name]],Table2[Client ID],Table2[[#This Row],[Client ID]])</f>
        <v>0</v>
      </c>
    </row>
    <row r="310" spans="12:38">
      <c r="L310" s="13"/>
      <c r="M310" s="13"/>
      <c r="N310" s="13"/>
      <c r="P310" s="13"/>
      <c r="W310" s="13"/>
      <c r="X310" s="13"/>
      <c r="AA31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1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10" s="4" t="str" cm="1">
        <f t="array" aca="1" ref="AC31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10" s="4">
        <f ca="1">LEN(Table2[[#This Row],[Data Checks]])</f>
        <v>0</v>
      </c>
      <c r="AE310" s="4" t="str">
        <f>IF(LEN(TRIM(Table2[[#This Row],[Referral Date]]))=0,"",IFERROR(NETWORKDAYS(Table2[[#This Row],[Referral Date]],EOMONTH(DATE('Reporting Month'!$B$2,'Reporting Month'!$B$1,1),0),Holidays),-NETWORKDAYS(EOMONTH(DATE('Reporting Month'!$B$2,'Reporting Month'!$B$1,1),0),Table2[[#This Row],[Referral Date]],Holidays)))</f>
        <v/>
      </c>
      <c r="AF31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10" s="4" t="str">
        <f>IF(OR(Table2[[#This Row],[Referral Date]]="",Table2[[#This Row],[FTC Screening Date]]=""),"",IFERROR(DATEDIF(Table2[[#This Row],[Referral Date]],Table2[[#This Row],[FTC Screening Date]],"d"),IFERROR(IF(DATEDIF(Table2[[#This Row],[FTC Screening Date]],Table2[[#This Row],[Referral Date]],"d")&gt;0,0,""),"")))</f>
        <v/>
      </c>
      <c r="AH310" s="4" t="str">
        <f>IFERROR(VLOOKUP(Table2[[#This Row],[Agency Name]],'Dropdown Values'!A:B,2,FALSE),"")</f>
        <v/>
      </c>
      <c r="AI310" s="2" t="str">
        <f>IF(OR(Table2[[#This Row],[Current Investigation Start Date]]="",Table2[[#This Row],[Referral Date]]=""),"",IFERROR(NETWORKDAYS(I310,J310,Holidays),""))</f>
        <v/>
      </c>
      <c r="AJ310" s="2" t="str">
        <f>IF(OR(Table2[[#This Row],[Initial Engagement Attempt Date]]="",Table2[[#This Row],[FTC Screening Date]]=""),"",IFERROR(NETWORKDAYS(Table2[[#This Row],[Initial Engagement Attempt Date]],Table2[[#This Row],[FTC Screening Date]],Holidays),""))</f>
        <v/>
      </c>
      <c r="AK31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10" s="4">
        <f>COUNTIFS(Table2[Agency Name],Table2[[#This Row],[Agency Name]],Table2[Client ID],Table2[[#This Row],[Client ID]])</f>
        <v>0</v>
      </c>
    </row>
    <row r="311" spans="12:38">
      <c r="L311" s="13"/>
      <c r="M311" s="13"/>
      <c r="N311" s="13"/>
      <c r="P311" s="13"/>
      <c r="W311" s="13"/>
      <c r="X311" s="13"/>
      <c r="AA31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1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11" s="4" t="str" cm="1">
        <f t="array" aca="1" ref="AC31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11" s="4">
        <f ca="1">LEN(Table2[[#This Row],[Data Checks]])</f>
        <v>0</v>
      </c>
      <c r="AE311" s="4" t="str">
        <f>IF(LEN(TRIM(Table2[[#This Row],[Referral Date]]))=0,"",IFERROR(NETWORKDAYS(Table2[[#This Row],[Referral Date]],EOMONTH(DATE('Reporting Month'!$B$2,'Reporting Month'!$B$1,1),0),Holidays),-NETWORKDAYS(EOMONTH(DATE('Reporting Month'!$B$2,'Reporting Month'!$B$1,1),0),Table2[[#This Row],[Referral Date]],Holidays)))</f>
        <v/>
      </c>
      <c r="AF31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11" s="4" t="str">
        <f>IF(OR(Table2[[#This Row],[Referral Date]]="",Table2[[#This Row],[FTC Screening Date]]=""),"",IFERROR(DATEDIF(Table2[[#This Row],[Referral Date]],Table2[[#This Row],[FTC Screening Date]],"d"),IFERROR(IF(DATEDIF(Table2[[#This Row],[FTC Screening Date]],Table2[[#This Row],[Referral Date]],"d")&gt;0,0,""),"")))</f>
        <v/>
      </c>
      <c r="AH311" s="4" t="str">
        <f>IFERROR(VLOOKUP(Table2[[#This Row],[Agency Name]],'Dropdown Values'!A:B,2,FALSE),"")</f>
        <v/>
      </c>
      <c r="AI311" s="2" t="str">
        <f>IF(OR(Table2[[#This Row],[Current Investigation Start Date]]="",Table2[[#This Row],[Referral Date]]=""),"",IFERROR(NETWORKDAYS(I311,J311,Holidays),""))</f>
        <v/>
      </c>
      <c r="AJ311" s="2" t="str">
        <f>IF(OR(Table2[[#This Row],[Initial Engagement Attempt Date]]="",Table2[[#This Row],[FTC Screening Date]]=""),"",IFERROR(NETWORKDAYS(Table2[[#This Row],[Initial Engagement Attempt Date]],Table2[[#This Row],[FTC Screening Date]],Holidays),""))</f>
        <v/>
      </c>
      <c r="AK31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11" s="4">
        <f>COUNTIFS(Table2[Agency Name],Table2[[#This Row],[Agency Name]],Table2[Client ID],Table2[[#This Row],[Client ID]])</f>
        <v>0</v>
      </c>
    </row>
    <row r="312" spans="12:38">
      <c r="L312" s="13"/>
      <c r="M312" s="13"/>
      <c r="N312" s="13"/>
      <c r="P312" s="13"/>
      <c r="W312" s="13"/>
      <c r="X312" s="13"/>
      <c r="AA31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1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12" s="4" t="str" cm="1">
        <f t="array" aca="1" ref="AC31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12" s="4">
        <f ca="1">LEN(Table2[[#This Row],[Data Checks]])</f>
        <v>0</v>
      </c>
      <c r="AE312" s="4" t="str">
        <f>IF(LEN(TRIM(Table2[[#This Row],[Referral Date]]))=0,"",IFERROR(NETWORKDAYS(Table2[[#This Row],[Referral Date]],EOMONTH(DATE('Reporting Month'!$B$2,'Reporting Month'!$B$1,1),0),Holidays),-NETWORKDAYS(EOMONTH(DATE('Reporting Month'!$B$2,'Reporting Month'!$B$1,1),0),Table2[[#This Row],[Referral Date]],Holidays)))</f>
        <v/>
      </c>
      <c r="AF31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12" s="4" t="str">
        <f>IF(OR(Table2[[#This Row],[Referral Date]]="",Table2[[#This Row],[FTC Screening Date]]=""),"",IFERROR(DATEDIF(Table2[[#This Row],[Referral Date]],Table2[[#This Row],[FTC Screening Date]],"d"),IFERROR(IF(DATEDIF(Table2[[#This Row],[FTC Screening Date]],Table2[[#This Row],[Referral Date]],"d")&gt;0,0,""),"")))</f>
        <v/>
      </c>
      <c r="AH312" s="4" t="str">
        <f>IFERROR(VLOOKUP(Table2[[#This Row],[Agency Name]],'Dropdown Values'!A:B,2,FALSE),"")</f>
        <v/>
      </c>
      <c r="AI312" s="2" t="str">
        <f>IF(OR(Table2[[#This Row],[Current Investigation Start Date]]="",Table2[[#This Row],[Referral Date]]=""),"",IFERROR(NETWORKDAYS(I312,J312,Holidays),""))</f>
        <v/>
      </c>
      <c r="AJ312" s="2" t="str">
        <f>IF(OR(Table2[[#This Row],[Initial Engagement Attempt Date]]="",Table2[[#This Row],[FTC Screening Date]]=""),"",IFERROR(NETWORKDAYS(Table2[[#This Row],[Initial Engagement Attempt Date]],Table2[[#This Row],[FTC Screening Date]],Holidays),""))</f>
        <v/>
      </c>
      <c r="AK31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12" s="4">
        <f>COUNTIFS(Table2[Agency Name],Table2[[#This Row],[Agency Name]],Table2[Client ID],Table2[[#This Row],[Client ID]])</f>
        <v>0</v>
      </c>
    </row>
    <row r="313" spans="12:38">
      <c r="L313" s="13"/>
      <c r="M313" s="13"/>
      <c r="N313" s="13"/>
      <c r="P313" s="13"/>
      <c r="W313" s="13"/>
      <c r="X313" s="13"/>
      <c r="AA31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1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13" s="4" t="str" cm="1">
        <f t="array" aca="1" ref="AC31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13" s="4">
        <f ca="1">LEN(Table2[[#This Row],[Data Checks]])</f>
        <v>0</v>
      </c>
      <c r="AE313" s="4" t="str">
        <f>IF(LEN(TRIM(Table2[[#This Row],[Referral Date]]))=0,"",IFERROR(NETWORKDAYS(Table2[[#This Row],[Referral Date]],EOMONTH(DATE('Reporting Month'!$B$2,'Reporting Month'!$B$1,1),0),Holidays),-NETWORKDAYS(EOMONTH(DATE('Reporting Month'!$B$2,'Reporting Month'!$B$1,1),0),Table2[[#This Row],[Referral Date]],Holidays)))</f>
        <v/>
      </c>
      <c r="AF31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13" s="4" t="str">
        <f>IF(OR(Table2[[#This Row],[Referral Date]]="",Table2[[#This Row],[FTC Screening Date]]=""),"",IFERROR(DATEDIF(Table2[[#This Row],[Referral Date]],Table2[[#This Row],[FTC Screening Date]],"d"),IFERROR(IF(DATEDIF(Table2[[#This Row],[FTC Screening Date]],Table2[[#This Row],[Referral Date]],"d")&gt;0,0,""),"")))</f>
        <v/>
      </c>
      <c r="AH313" s="4" t="str">
        <f>IFERROR(VLOOKUP(Table2[[#This Row],[Agency Name]],'Dropdown Values'!A:B,2,FALSE),"")</f>
        <v/>
      </c>
      <c r="AI313" s="2" t="str">
        <f>IF(OR(Table2[[#This Row],[Current Investigation Start Date]]="",Table2[[#This Row],[Referral Date]]=""),"",IFERROR(NETWORKDAYS(I313,J313,Holidays),""))</f>
        <v/>
      </c>
      <c r="AJ313" s="2" t="str">
        <f>IF(OR(Table2[[#This Row],[Initial Engagement Attempt Date]]="",Table2[[#This Row],[FTC Screening Date]]=""),"",IFERROR(NETWORKDAYS(Table2[[#This Row],[Initial Engagement Attempt Date]],Table2[[#This Row],[FTC Screening Date]],Holidays),""))</f>
        <v/>
      </c>
      <c r="AK31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13" s="4">
        <f>COUNTIFS(Table2[Agency Name],Table2[[#This Row],[Agency Name]],Table2[Client ID],Table2[[#This Row],[Client ID]])</f>
        <v>0</v>
      </c>
    </row>
    <row r="314" spans="12:38">
      <c r="L314" s="13"/>
      <c r="M314" s="13"/>
      <c r="N314" s="13"/>
      <c r="P314" s="13"/>
      <c r="W314" s="13"/>
      <c r="X314" s="13"/>
      <c r="AA31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1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14" s="4" t="str" cm="1">
        <f t="array" aca="1" ref="AC31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14" s="4">
        <f ca="1">LEN(Table2[[#This Row],[Data Checks]])</f>
        <v>0</v>
      </c>
      <c r="AE314" s="4" t="str">
        <f>IF(LEN(TRIM(Table2[[#This Row],[Referral Date]]))=0,"",IFERROR(NETWORKDAYS(Table2[[#This Row],[Referral Date]],EOMONTH(DATE('Reporting Month'!$B$2,'Reporting Month'!$B$1,1),0),Holidays),-NETWORKDAYS(EOMONTH(DATE('Reporting Month'!$B$2,'Reporting Month'!$B$1,1),0),Table2[[#This Row],[Referral Date]],Holidays)))</f>
        <v/>
      </c>
      <c r="AF31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14" s="4" t="str">
        <f>IF(OR(Table2[[#This Row],[Referral Date]]="",Table2[[#This Row],[FTC Screening Date]]=""),"",IFERROR(DATEDIF(Table2[[#This Row],[Referral Date]],Table2[[#This Row],[FTC Screening Date]],"d"),IFERROR(IF(DATEDIF(Table2[[#This Row],[FTC Screening Date]],Table2[[#This Row],[Referral Date]],"d")&gt;0,0,""),"")))</f>
        <v/>
      </c>
      <c r="AH314" s="4" t="str">
        <f>IFERROR(VLOOKUP(Table2[[#This Row],[Agency Name]],'Dropdown Values'!A:B,2,FALSE),"")</f>
        <v/>
      </c>
      <c r="AI314" s="2" t="str">
        <f>IF(OR(Table2[[#This Row],[Current Investigation Start Date]]="",Table2[[#This Row],[Referral Date]]=""),"",IFERROR(NETWORKDAYS(I314,J314,Holidays),""))</f>
        <v/>
      </c>
      <c r="AJ314" s="2" t="str">
        <f>IF(OR(Table2[[#This Row],[Initial Engagement Attempt Date]]="",Table2[[#This Row],[FTC Screening Date]]=""),"",IFERROR(NETWORKDAYS(Table2[[#This Row],[Initial Engagement Attempt Date]],Table2[[#This Row],[FTC Screening Date]],Holidays),""))</f>
        <v/>
      </c>
      <c r="AK31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14" s="4">
        <f>COUNTIFS(Table2[Agency Name],Table2[[#This Row],[Agency Name]],Table2[Client ID],Table2[[#This Row],[Client ID]])</f>
        <v>0</v>
      </c>
    </row>
    <row r="315" spans="12:38">
      <c r="L315" s="13"/>
      <c r="M315" s="13"/>
      <c r="N315" s="13"/>
      <c r="P315" s="13"/>
      <c r="W315" s="13"/>
      <c r="X315" s="13"/>
      <c r="AA31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1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15" s="4" t="str" cm="1">
        <f t="array" aca="1" ref="AC31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15" s="4">
        <f ca="1">LEN(Table2[[#This Row],[Data Checks]])</f>
        <v>0</v>
      </c>
      <c r="AE315" s="4" t="str">
        <f>IF(LEN(TRIM(Table2[[#This Row],[Referral Date]]))=0,"",IFERROR(NETWORKDAYS(Table2[[#This Row],[Referral Date]],EOMONTH(DATE('Reporting Month'!$B$2,'Reporting Month'!$B$1,1),0),Holidays),-NETWORKDAYS(EOMONTH(DATE('Reporting Month'!$B$2,'Reporting Month'!$B$1,1),0),Table2[[#This Row],[Referral Date]],Holidays)))</f>
        <v/>
      </c>
      <c r="AF31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15" s="4" t="str">
        <f>IF(OR(Table2[[#This Row],[Referral Date]]="",Table2[[#This Row],[FTC Screening Date]]=""),"",IFERROR(DATEDIF(Table2[[#This Row],[Referral Date]],Table2[[#This Row],[FTC Screening Date]],"d"),IFERROR(IF(DATEDIF(Table2[[#This Row],[FTC Screening Date]],Table2[[#This Row],[Referral Date]],"d")&gt;0,0,""),"")))</f>
        <v/>
      </c>
      <c r="AH315" s="4" t="str">
        <f>IFERROR(VLOOKUP(Table2[[#This Row],[Agency Name]],'Dropdown Values'!A:B,2,FALSE),"")</f>
        <v/>
      </c>
      <c r="AI315" s="2" t="str">
        <f>IF(OR(Table2[[#This Row],[Current Investigation Start Date]]="",Table2[[#This Row],[Referral Date]]=""),"",IFERROR(NETWORKDAYS(I315,J315,Holidays),""))</f>
        <v/>
      </c>
      <c r="AJ315" s="2" t="str">
        <f>IF(OR(Table2[[#This Row],[Initial Engagement Attempt Date]]="",Table2[[#This Row],[FTC Screening Date]]=""),"",IFERROR(NETWORKDAYS(Table2[[#This Row],[Initial Engagement Attempt Date]],Table2[[#This Row],[FTC Screening Date]],Holidays),""))</f>
        <v/>
      </c>
      <c r="AK31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15" s="4">
        <f>COUNTIFS(Table2[Agency Name],Table2[[#This Row],[Agency Name]],Table2[Client ID],Table2[[#This Row],[Client ID]])</f>
        <v>0</v>
      </c>
    </row>
    <row r="316" spans="12:38">
      <c r="L316" s="13"/>
      <c r="M316" s="13"/>
      <c r="N316" s="13"/>
      <c r="P316" s="13"/>
      <c r="W316" s="13"/>
      <c r="X316" s="13"/>
      <c r="AA31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1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16" s="4" t="str" cm="1">
        <f t="array" aca="1" ref="AC31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16" s="4">
        <f ca="1">LEN(Table2[[#This Row],[Data Checks]])</f>
        <v>0</v>
      </c>
      <c r="AE316" s="4" t="str">
        <f>IF(LEN(TRIM(Table2[[#This Row],[Referral Date]]))=0,"",IFERROR(NETWORKDAYS(Table2[[#This Row],[Referral Date]],EOMONTH(DATE('Reporting Month'!$B$2,'Reporting Month'!$B$1,1),0),Holidays),-NETWORKDAYS(EOMONTH(DATE('Reporting Month'!$B$2,'Reporting Month'!$B$1,1),0),Table2[[#This Row],[Referral Date]],Holidays)))</f>
        <v/>
      </c>
      <c r="AF31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16" s="4" t="str">
        <f>IF(OR(Table2[[#This Row],[Referral Date]]="",Table2[[#This Row],[FTC Screening Date]]=""),"",IFERROR(DATEDIF(Table2[[#This Row],[Referral Date]],Table2[[#This Row],[FTC Screening Date]],"d"),IFERROR(IF(DATEDIF(Table2[[#This Row],[FTC Screening Date]],Table2[[#This Row],[Referral Date]],"d")&gt;0,0,""),"")))</f>
        <v/>
      </c>
      <c r="AH316" s="4" t="str">
        <f>IFERROR(VLOOKUP(Table2[[#This Row],[Agency Name]],'Dropdown Values'!A:B,2,FALSE),"")</f>
        <v/>
      </c>
      <c r="AI316" s="2" t="str">
        <f>IF(OR(Table2[[#This Row],[Current Investigation Start Date]]="",Table2[[#This Row],[Referral Date]]=""),"",IFERROR(NETWORKDAYS(I316,J316,Holidays),""))</f>
        <v/>
      </c>
      <c r="AJ316" s="2" t="str">
        <f>IF(OR(Table2[[#This Row],[Initial Engagement Attempt Date]]="",Table2[[#This Row],[FTC Screening Date]]=""),"",IFERROR(NETWORKDAYS(Table2[[#This Row],[Initial Engagement Attempt Date]],Table2[[#This Row],[FTC Screening Date]],Holidays),""))</f>
        <v/>
      </c>
      <c r="AK31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16" s="4">
        <f>COUNTIFS(Table2[Agency Name],Table2[[#This Row],[Agency Name]],Table2[Client ID],Table2[[#This Row],[Client ID]])</f>
        <v>0</v>
      </c>
    </row>
    <row r="317" spans="12:38">
      <c r="L317" s="13"/>
      <c r="M317" s="13"/>
      <c r="N317" s="13"/>
      <c r="P317" s="13"/>
      <c r="W317" s="13"/>
      <c r="X317" s="13"/>
      <c r="AA31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1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17" s="4" t="str" cm="1">
        <f t="array" aca="1" ref="AC31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17" s="4">
        <f ca="1">LEN(Table2[[#This Row],[Data Checks]])</f>
        <v>0</v>
      </c>
      <c r="AE317" s="4" t="str">
        <f>IF(LEN(TRIM(Table2[[#This Row],[Referral Date]]))=0,"",IFERROR(NETWORKDAYS(Table2[[#This Row],[Referral Date]],EOMONTH(DATE('Reporting Month'!$B$2,'Reporting Month'!$B$1,1),0),Holidays),-NETWORKDAYS(EOMONTH(DATE('Reporting Month'!$B$2,'Reporting Month'!$B$1,1),0),Table2[[#This Row],[Referral Date]],Holidays)))</f>
        <v/>
      </c>
      <c r="AF31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17" s="4" t="str">
        <f>IF(OR(Table2[[#This Row],[Referral Date]]="",Table2[[#This Row],[FTC Screening Date]]=""),"",IFERROR(DATEDIF(Table2[[#This Row],[Referral Date]],Table2[[#This Row],[FTC Screening Date]],"d"),IFERROR(IF(DATEDIF(Table2[[#This Row],[FTC Screening Date]],Table2[[#This Row],[Referral Date]],"d")&gt;0,0,""),"")))</f>
        <v/>
      </c>
      <c r="AH317" s="4" t="str">
        <f>IFERROR(VLOOKUP(Table2[[#This Row],[Agency Name]],'Dropdown Values'!A:B,2,FALSE),"")</f>
        <v/>
      </c>
      <c r="AI317" s="2" t="str">
        <f>IF(OR(Table2[[#This Row],[Current Investigation Start Date]]="",Table2[[#This Row],[Referral Date]]=""),"",IFERROR(NETWORKDAYS(I317,J317,Holidays),""))</f>
        <v/>
      </c>
      <c r="AJ317" s="2" t="str">
        <f>IF(OR(Table2[[#This Row],[Initial Engagement Attempt Date]]="",Table2[[#This Row],[FTC Screening Date]]=""),"",IFERROR(NETWORKDAYS(Table2[[#This Row],[Initial Engagement Attempt Date]],Table2[[#This Row],[FTC Screening Date]],Holidays),""))</f>
        <v/>
      </c>
      <c r="AK31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17" s="4">
        <f>COUNTIFS(Table2[Agency Name],Table2[[#This Row],[Agency Name]],Table2[Client ID],Table2[[#This Row],[Client ID]])</f>
        <v>0</v>
      </c>
    </row>
    <row r="318" spans="12:38">
      <c r="L318" s="13"/>
      <c r="M318" s="13"/>
      <c r="N318" s="13"/>
      <c r="P318" s="13"/>
      <c r="W318" s="13"/>
      <c r="X318" s="13"/>
      <c r="AA31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1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18" s="4" t="str" cm="1">
        <f t="array" aca="1" ref="AC31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18" s="4">
        <f ca="1">LEN(Table2[[#This Row],[Data Checks]])</f>
        <v>0</v>
      </c>
      <c r="AE318" s="4" t="str">
        <f>IF(LEN(TRIM(Table2[[#This Row],[Referral Date]]))=0,"",IFERROR(NETWORKDAYS(Table2[[#This Row],[Referral Date]],EOMONTH(DATE('Reporting Month'!$B$2,'Reporting Month'!$B$1,1),0),Holidays),-NETWORKDAYS(EOMONTH(DATE('Reporting Month'!$B$2,'Reporting Month'!$B$1,1),0),Table2[[#This Row],[Referral Date]],Holidays)))</f>
        <v/>
      </c>
      <c r="AF31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18" s="4" t="str">
        <f>IF(OR(Table2[[#This Row],[Referral Date]]="",Table2[[#This Row],[FTC Screening Date]]=""),"",IFERROR(DATEDIF(Table2[[#This Row],[Referral Date]],Table2[[#This Row],[FTC Screening Date]],"d"),IFERROR(IF(DATEDIF(Table2[[#This Row],[FTC Screening Date]],Table2[[#This Row],[Referral Date]],"d")&gt;0,0,""),"")))</f>
        <v/>
      </c>
      <c r="AH318" s="4" t="str">
        <f>IFERROR(VLOOKUP(Table2[[#This Row],[Agency Name]],'Dropdown Values'!A:B,2,FALSE),"")</f>
        <v/>
      </c>
      <c r="AI318" s="2" t="str">
        <f>IF(OR(Table2[[#This Row],[Current Investigation Start Date]]="",Table2[[#This Row],[Referral Date]]=""),"",IFERROR(NETWORKDAYS(I318,J318,Holidays),""))</f>
        <v/>
      </c>
      <c r="AJ318" s="2" t="str">
        <f>IF(OR(Table2[[#This Row],[Initial Engagement Attempt Date]]="",Table2[[#This Row],[FTC Screening Date]]=""),"",IFERROR(NETWORKDAYS(Table2[[#This Row],[Initial Engagement Attempt Date]],Table2[[#This Row],[FTC Screening Date]],Holidays),""))</f>
        <v/>
      </c>
      <c r="AK31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18" s="4">
        <f>COUNTIFS(Table2[Agency Name],Table2[[#This Row],[Agency Name]],Table2[Client ID],Table2[[#This Row],[Client ID]])</f>
        <v>0</v>
      </c>
    </row>
    <row r="319" spans="12:38">
      <c r="L319" s="13"/>
      <c r="M319" s="13"/>
      <c r="N319" s="13"/>
      <c r="P319" s="13"/>
      <c r="W319" s="13"/>
      <c r="X319" s="13"/>
      <c r="AA31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1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19" s="4" t="str" cm="1">
        <f t="array" aca="1" ref="AC31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19" s="4">
        <f ca="1">LEN(Table2[[#This Row],[Data Checks]])</f>
        <v>0</v>
      </c>
      <c r="AE319" s="4" t="str">
        <f>IF(LEN(TRIM(Table2[[#This Row],[Referral Date]]))=0,"",IFERROR(NETWORKDAYS(Table2[[#This Row],[Referral Date]],EOMONTH(DATE('Reporting Month'!$B$2,'Reporting Month'!$B$1,1),0),Holidays),-NETWORKDAYS(EOMONTH(DATE('Reporting Month'!$B$2,'Reporting Month'!$B$1,1),0),Table2[[#This Row],[Referral Date]],Holidays)))</f>
        <v/>
      </c>
      <c r="AF31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19" s="4" t="str">
        <f>IF(OR(Table2[[#This Row],[Referral Date]]="",Table2[[#This Row],[FTC Screening Date]]=""),"",IFERROR(DATEDIF(Table2[[#This Row],[Referral Date]],Table2[[#This Row],[FTC Screening Date]],"d"),IFERROR(IF(DATEDIF(Table2[[#This Row],[FTC Screening Date]],Table2[[#This Row],[Referral Date]],"d")&gt;0,0,""),"")))</f>
        <v/>
      </c>
      <c r="AH319" s="4" t="str">
        <f>IFERROR(VLOOKUP(Table2[[#This Row],[Agency Name]],'Dropdown Values'!A:B,2,FALSE),"")</f>
        <v/>
      </c>
      <c r="AI319" s="2" t="str">
        <f>IF(OR(Table2[[#This Row],[Current Investigation Start Date]]="",Table2[[#This Row],[Referral Date]]=""),"",IFERROR(NETWORKDAYS(I319,J319,Holidays),""))</f>
        <v/>
      </c>
      <c r="AJ319" s="2" t="str">
        <f>IF(OR(Table2[[#This Row],[Initial Engagement Attempt Date]]="",Table2[[#This Row],[FTC Screening Date]]=""),"",IFERROR(NETWORKDAYS(Table2[[#This Row],[Initial Engagement Attempt Date]],Table2[[#This Row],[FTC Screening Date]],Holidays),""))</f>
        <v/>
      </c>
      <c r="AK31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19" s="4">
        <f>COUNTIFS(Table2[Agency Name],Table2[[#This Row],[Agency Name]],Table2[Client ID],Table2[[#This Row],[Client ID]])</f>
        <v>0</v>
      </c>
    </row>
    <row r="320" spans="12:38">
      <c r="L320" s="13"/>
      <c r="M320" s="13"/>
      <c r="N320" s="13"/>
      <c r="P320" s="13"/>
      <c r="W320" s="13"/>
      <c r="X320" s="13"/>
      <c r="AA32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2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20" s="4" t="str" cm="1">
        <f t="array" aca="1" ref="AC32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20" s="4">
        <f ca="1">LEN(Table2[[#This Row],[Data Checks]])</f>
        <v>0</v>
      </c>
      <c r="AE320" s="4" t="str">
        <f>IF(LEN(TRIM(Table2[[#This Row],[Referral Date]]))=0,"",IFERROR(NETWORKDAYS(Table2[[#This Row],[Referral Date]],EOMONTH(DATE('Reporting Month'!$B$2,'Reporting Month'!$B$1,1),0),Holidays),-NETWORKDAYS(EOMONTH(DATE('Reporting Month'!$B$2,'Reporting Month'!$B$1,1),0),Table2[[#This Row],[Referral Date]],Holidays)))</f>
        <v/>
      </c>
      <c r="AF32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20" s="4" t="str">
        <f>IF(OR(Table2[[#This Row],[Referral Date]]="",Table2[[#This Row],[FTC Screening Date]]=""),"",IFERROR(DATEDIF(Table2[[#This Row],[Referral Date]],Table2[[#This Row],[FTC Screening Date]],"d"),IFERROR(IF(DATEDIF(Table2[[#This Row],[FTC Screening Date]],Table2[[#This Row],[Referral Date]],"d")&gt;0,0,""),"")))</f>
        <v/>
      </c>
      <c r="AH320" s="4" t="str">
        <f>IFERROR(VLOOKUP(Table2[[#This Row],[Agency Name]],'Dropdown Values'!A:B,2,FALSE),"")</f>
        <v/>
      </c>
      <c r="AI320" s="2" t="str">
        <f>IF(OR(Table2[[#This Row],[Current Investigation Start Date]]="",Table2[[#This Row],[Referral Date]]=""),"",IFERROR(NETWORKDAYS(I320,J320,Holidays),""))</f>
        <v/>
      </c>
      <c r="AJ320" s="2" t="str">
        <f>IF(OR(Table2[[#This Row],[Initial Engagement Attempt Date]]="",Table2[[#This Row],[FTC Screening Date]]=""),"",IFERROR(NETWORKDAYS(Table2[[#This Row],[Initial Engagement Attempt Date]],Table2[[#This Row],[FTC Screening Date]],Holidays),""))</f>
        <v/>
      </c>
      <c r="AK32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20" s="4">
        <f>COUNTIFS(Table2[Agency Name],Table2[[#This Row],[Agency Name]],Table2[Client ID],Table2[[#This Row],[Client ID]])</f>
        <v>0</v>
      </c>
    </row>
    <row r="321" spans="12:38">
      <c r="L321" s="13"/>
      <c r="M321" s="13"/>
      <c r="N321" s="13"/>
      <c r="P321" s="13"/>
      <c r="W321" s="13"/>
      <c r="X321" s="13"/>
      <c r="AA32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2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21" s="4" t="str" cm="1">
        <f t="array" aca="1" ref="AC32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21" s="4">
        <f ca="1">LEN(Table2[[#This Row],[Data Checks]])</f>
        <v>0</v>
      </c>
      <c r="AE321" s="4" t="str">
        <f>IF(LEN(TRIM(Table2[[#This Row],[Referral Date]]))=0,"",IFERROR(NETWORKDAYS(Table2[[#This Row],[Referral Date]],EOMONTH(DATE('Reporting Month'!$B$2,'Reporting Month'!$B$1,1),0),Holidays),-NETWORKDAYS(EOMONTH(DATE('Reporting Month'!$B$2,'Reporting Month'!$B$1,1),0),Table2[[#This Row],[Referral Date]],Holidays)))</f>
        <v/>
      </c>
      <c r="AF32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21" s="4" t="str">
        <f>IF(OR(Table2[[#This Row],[Referral Date]]="",Table2[[#This Row],[FTC Screening Date]]=""),"",IFERROR(DATEDIF(Table2[[#This Row],[Referral Date]],Table2[[#This Row],[FTC Screening Date]],"d"),IFERROR(IF(DATEDIF(Table2[[#This Row],[FTC Screening Date]],Table2[[#This Row],[Referral Date]],"d")&gt;0,0,""),"")))</f>
        <v/>
      </c>
      <c r="AH321" s="4" t="str">
        <f>IFERROR(VLOOKUP(Table2[[#This Row],[Agency Name]],'Dropdown Values'!A:B,2,FALSE),"")</f>
        <v/>
      </c>
      <c r="AI321" s="2" t="str">
        <f>IF(OR(Table2[[#This Row],[Current Investigation Start Date]]="",Table2[[#This Row],[Referral Date]]=""),"",IFERROR(NETWORKDAYS(I321,J321,Holidays),""))</f>
        <v/>
      </c>
      <c r="AJ321" s="2" t="str">
        <f>IF(OR(Table2[[#This Row],[Initial Engagement Attempt Date]]="",Table2[[#This Row],[FTC Screening Date]]=""),"",IFERROR(NETWORKDAYS(Table2[[#This Row],[Initial Engagement Attempt Date]],Table2[[#This Row],[FTC Screening Date]],Holidays),""))</f>
        <v/>
      </c>
      <c r="AK32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21" s="4">
        <f>COUNTIFS(Table2[Agency Name],Table2[[#This Row],[Agency Name]],Table2[Client ID],Table2[[#This Row],[Client ID]])</f>
        <v>0</v>
      </c>
    </row>
    <row r="322" spans="12:38">
      <c r="L322" s="13"/>
      <c r="M322" s="13"/>
      <c r="N322" s="13"/>
      <c r="P322" s="13"/>
      <c r="W322" s="13"/>
      <c r="X322" s="13"/>
      <c r="AA32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2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22" s="4" t="str" cm="1">
        <f t="array" aca="1" ref="AC32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22" s="4">
        <f ca="1">LEN(Table2[[#This Row],[Data Checks]])</f>
        <v>0</v>
      </c>
      <c r="AE322" s="4" t="str">
        <f>IF(LEN(TRIM(Table2[[#This Row],[Referral Date]]))=0,"",IFERROR(NETWORKDAYS(Table2[[#This Row],[Referral Date]],EOMONTH(DATE('Reporting Month'!$B$2,'Reporting Month'!$B$1,1),0),Holidays),-NETWORKDAYS(EOMONTH(DATE('Reporting Month'!$B$2,'Reporting Month'!$B$1,1),0),Table2[[#This Row],[Referral Date]],Holidays)))</f>
        <v/>
      </c>
      <c r="AF32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22" s="4" t="str">
        <f>IF(OR(Table2[[#This Row],[Referral Date]]="",Table2[[#This Row],[FTC Screening Date]]=""),"",IFERROR(DATEDIF(Table2[[#This Row],[Referral Date]],Table2[[#This Row],[FTC Screening Date]],"d"),IFERROR(IF(DATEDIF(Table2[[#This Row],[FTC Screening Date]],Table2[[#This Row],[Referral Date]],"d")&gt;0,0,""),"")))</f>
        <v/>
      </c>
      <c r="AH322" s="4" t="str">
        <f>IFERROR(VLOOKUP(Table2[[#This Row],[Agency Name]],'Dropdown Values'!A:B,2,FALSE),"")</f>
        <v/>
      </c>
      <c r="AI322" s="2" t="str">
        <f>IF(OR(Table2[[#This Row],[Current Investigation Start Date]]="",Table2[[#This Row],[Referral Date]]=""),"",IFERROR(NETWORKDAYS(I322,J322,Holidays),""))</f>
        <v/>
      </c>
      <c r="AJ322" s="2" t="str">
        <f>IF(OR(Table2[[#This Row],[Initial Engagement Attempt Date]]="",Table2[[#This Row],[FTC Screening Date]]=""),"",IFERROR(NETWORKDAYS(Table2[[#This Row],[Initial Engagement Attempt Date]],Table2[[#This Row],[FTC Screening Date]],Holidays),""))</f>
        <v/>
      </c>
      <c r="AK32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22" s="4">
        <f>COUNTIFS(Table2[Agency Name],Table2[[#This Row],[Agency Name]],Table2[Client ID],Table2[[#This Row],[Client ID]])</f>
        <v>0</v>
      </c>
    </row>
    <row r="323" spans="12:38">
      <c r="L323" s="13"/>
      <c r="M323" s="13"/>
      <c r="N323" s="13"/>
      <c r="P323" s="13"/>
      <c r="W323" s="13"/>
      <c r="X323" s="13"/>
      <c r="AA32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2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23" s="4" t="str" cm="1">
        <f t="array" aca="1" ref="AC32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23" s="4">
        <f ca="1">LEN(Table2[[#This Row],[Data Checks]])</f>
        <v>0</v>
      </c>
      <c r="AE323" s="4" t="str">
        <f>IF(LEN(TRIM(Table2[[#This Row],[Referral Date]]))=0,"",IFERROR(NETWORKDAYS(Table2[[#This Row],[Referral Date]],EOMONTH(DATE('Reporting Month'!$B$2,'Reporting Month'!$B$1,1),0),Holidays),-NETWORKDAYS(EOMONTH(DATE('Reporting Month'!$B$2,'Reporting Month'!$B$1,1),0),Table2[[#This Row],[Referral Date]],Holidays)))</f>
        <v/>
      </c>
      <c r="AF32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23" s="4" t="str">
        <f>IF(OR(Table2[[#This Row],[Referral Date]]="",Table2[[#This Row],[FTC Screening Date]]=""),"",IFERROR(DATEDIF(Table2[[#This Row],[Referral Date]],Table2[[#This Row],[FTC Screening Date]],"d"),IFERROR(IF(DATEDIF(Table2[[#This Row],[FTC Screening Date]],Table2[[#This Row],[Referral Date]],"d")&gt;0,0,""),"")))</f>
        <v/>
      </c>
      <c r="AH323" s="4" t="str">
        <f>IFERROR(VLOOKUP(Table2[[#This Row],[Agency Name]],'Dropdown Values'!A:B,2,FALSE),"")</f>
        <v/>
      </c>
      <c r="AI323" s="2" t="str">
        <f>IF(OR(Table2[[#This Row],[Current Investigation Start Date]]="",Table2[[#This Row],[Referral Date]]=""),"",IFERROR(NETWORKDAYS(I323,J323,Holidays),""))</f>
        <v/>
      </c>
      <c r="AJ323" s="2" t="str">
        <f>IF(OR(Table2[[#This Row],[Initial Engagement Attempt Date]]="",Table2[[#This Row],[FTC Screening Date]]=""),"",IFERROR(NETWORKDAYS(Table2[[#This Row],[Initial Engagement Attempt Date]],Table2[[#This Row],[FTC Screening Date]],Holidays),""))</f>
        <v/>
      </c>
      <c r="AK32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23" s="4">
        <f>COUNTIFS(Table2[Agency Name],Table2[[#This Row],[Agency Name]],Table2[Client ID],Table2[[#This Row],[Client ID]])</f>
        <v>0</v>
      </c>
    </row>
    <row r="324" spans="12:38">
      <c r="L324" s="13"/>
      <c r="M324" s="13"/>
      <c r="N324" s="13"/>
      <c r="P324" s="13"/>
      <c r="W324" s="13"/>
      <c r="X324" s="13"/>
      <c r="AA32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2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24" s="4" t="str" cm="1">
        <f t="array" aca="1" ref="AC32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24" s="4">
        <f ca="1">LEN(Table2[[#This Row],[Data Checks]])</f>
        <v>0</v>
      </c>
      <c r="AE324" s="4" t="str">
        <f>IF(LEN(TRIM(Table2[[#This Row],[Referral Date]]))=0,"",IFERROR(NETWORKDAYS(Table2[[#This Row],[Referral Date]],EOMONTH(DATE('Reporting Month'!$B$2,'Reporting Month'!$B$1,1),0),Holidays),-NETWORKDAYS(EOMONTH(DATE('Reporting Month'!$B$2,'Reporting Month'!$B$1,1),0),Table2[[#This Row],[Referral Date]],Holidays)))</f>
        <v/>
      </c>
      <c r="AF32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24" s="4" t="str">
        <f>IF(OR(Table2[[#This Row],[Referral Date]]="",Table2[[#This Row],[FTC Screening Date]]=""),"",IFERROR(DATEDIF(Table2[[#This Row],[Referral Date]],Table2[[#This Row],[FTC Screening Date]],"d"),IFERROR(IF(DATEDIF(Table2[[#This Row],[FTC Screening Date]],Table2[[#This Row],[Referral Date]],"d")&gt;0,0,""),"")))</f>
        <v/>
      </c>
      <c r="AH324" s="4" t="str">
        <f>IFERROR(VLOOKUP(Table2[[#This Row],[Agency Name]],'Dropdown Values'!A:B,2,FALSE),"")</f>
        <v/>
      </c>
      <c r="AI324" s="2" t="str">
        <f>IF(OR(Table2[[#This Row],[Current Investigation Start Date]]="",Table2[[#This Row],[Referral Date]]=""),"",IFERROR(NETWORKDAYS(I324,J324,Holidays),""))</f>
        <v/>
      </c>
      <c r="AJ324" s="2" t="str">
        <f>IF(OR(Table2[[#This Row],[Initial Engagement Attempt Date]]="",Table2[[#This Row],[FTC Screening Date]]=""),"",IFERROR(NETWORKDAYS(Table2[[#This Row],[Initial Engagement Attempt Date]],Table2[[#This Row],[FTC Screening Date]],Holidays),""))</f>
        <v/>
      </c>
      <c r="AK32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24" s="4">
        <f>COUNTIFS(Table2[Agency Name],Table2[[#This Row],[Agency Name]],Table2[Client ID],Table2[[#This Row],[Client ID]])</f>
        <v>0</v>
      </c>
    </row>
    <row r="325" spans="12:38">
      <c r="L325" s="13"/>
      <c r="M325" s="13"/>
      <c r="N325" s="13"/>
      <c r="P325" s="13"/>
      <c r="W325" s="13"/>
      <c r="X325" s="13"/>
      <c r="AA32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2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25" s="4" t="str" cm="1">
        <f t="array" aca="1" ref="AC32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25" s="4">
        <f ca="1">LEN(Table2[[#This Row],[Data Checks]])</f>
        <v>0</v>
      </c>
      <c r="AE325" s="4" t="str">
        <f>IF(LEN(TRIM(Table2[[#This Row],[Referral Date]]))=0,"",IFERROR(NETWORKDAYS(Table2[[#This Row],[Referral Date]],EOMONTH(DATE('Reporting Month'!$B$2,'Reporting Month'!$B$1,1),0),Holidays),-NETWORKDAYS(EOMONTH(DATE('Reporting Month'!$B$2,'Reporting Month'!$B$1,1),0),Table2[[#This Row],[Referral Date]],Holidays)))</f>
        <v/>
      </c>
      <c r="AF32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25" s="4" t="str">
        <f>IF(OR(Table2[[#This Row],[Referral Date]]="",Table2[[#This Row],[FTC Screening Date]]=""),"",IFERROR(DATEDIF(Table2[[#This Row],[Referral Date]],Table2[[#This Row],[FTC Screening Date]],"d"),IFERROR(IF(DATEDIF(Table2[[#This Row],[FTC Screening Date]],Table2[[#This Row],[Referral Date]],"d")&gt;0,0,""),"")))</f>
        <v/>
      </c>
      <c r="AH325" s="4" t="str">
        <f>IFERROR(VLOOKUP(Table2[[#This Row],[Agency Name]],'Dropdown Values'!A:B,2,FALSE),"")</f>
        <v/>
      </c>
      <c r="AI325" s="2" t="str">
        <f>IF(OR(Table2[[#This Row],[Current Investigation Start Date]]="",Table2[[#This Row],[Referral Date]]=""),"",IFERROR(NETWORKDAYS(I325,J325,Holidays),""))</f>
        <v/>
      </c>
      <c r="AJ325" s="2" t="str">
        <f>IF(OR(Table2[[#This Row],[Initial Engagement Attempt Date]]="",Table2[[#This Row],[FTC Screening Date]]=""),"",IFERROR(NETWORKDAYS(Table2[[#This Row],[Initial Engagement Attempt Date]],Table2[[#This Row],[FTC Screening Date]],Holidays),""))</f>
        <v/>
      </c>
      <c r="AK32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25" s="4">
        <f>COUNTIFS(Table2[Agency Name],Table2[[#This Row],[Agency Name]],Table2[Client ID],Table2[[#This Row],[Client ID]])</f>
        <v>0</v>
      </c>
    </row>
    <row r="326" spans="12:38">
      <c r="L326" s="13"/>
      <c r="M326" s="13"/>
      <c r="N326" s="13"/>
      <c r="P326" s="13"/>
      <c r="W326" s="13"/>
      <c r="X326" s="13"/>
      <c r="AA32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2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26" s="4" t="str" cm="1">
        <f t="array" aca="1" ref="AC32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26" s="4">
        <f ca="1">LEN(Table2[[#This Row],[Data Checks]])</f>
        <v>0</v>
      </c>
      <c r="AE326" s="4" t="str">
        <f>IF(LEN(TRIM(Table2[[#This Row],[Referral Date]]))=0,"",IFERROR(NETWORKDAYS(Table2[[#This Row],[Referral Date]],EOMONTH(DATE('Reporting Month'!$B$2,'Reporting Month'!$B$1,1),0),Holidays),-NETWORKDAYS(EOMONTH(DATE('Reporting Month'!$B$2,'Reporting Month'!$B$1,1),0),Table2[[#This Row],[Referral Date]],Holidays)))</f>
        <v/>
      </c>
      <c r="AF32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26" s="4" t="str">
        <f>IF(OR(Table2[[#This Row],[Referral Date]]="",Table2[[#This Row],[FTC Screening Date]]=""),"",IFERROR(DATEDIF(Table2[[#This Row],[Referral Date]],Table2[[#This Row],[FTC Screening Date]],"d"),IFERROR(IF(DATEDIF(Table2[[#This Row],[FTC Screening Date]],Table2[[#This Row],[Referral Date]],"d")&gt;0,0,""),"")))</f>
        <v/>
      </c>
      <c r="AH326" s="4" t="str">
        <f>IFERROR(VLOOKUP(Table2[[#This Row],[Agency Name]],'Dropdown Values'!A:B,2,FALSE),"")</f>
        <v/>
      </c>
      <c r="AI326" s="2" t="str">
        <f>IF(OR(Table2[[#This Row],[Current Investigation Start Date]]="",Table2[[#This Row],[Referral Date]]=""),"",IFERROR(NETWORKDAYS(I326,J326,Holidays),""))</f>
        <v/>
      </c>
      <c r="AJ326" s="2" t="str">
        <f>IF(OR(Table2[[#This Row],[Initial Engagement Attempt Date]]="",Table2[[#This Row],[FTC Screening Date]]=""),"",IFERROR(NETWORKDAYS(Table2[[#This Row],[Initial Engagement Attempt Date]],Table2[[#This Row],[FTC Screening Date]],Holidays),""))</f>
        <v/>
      </c>
      <c r="AK32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26" s="4">
        <f>COUNTIFS(Table2[Agency Name],Table2[[#This Row],[Agency Name]],Table2[Client ID],Table2[[#This Row],[Client ID]])</f>
        <v>0</v>
      </c>
    </row>
    <row r="327" spans="12:38">
      <c r="L327" s="13"/>
      <c r="M327" s="13"/>
      <c r="N327" s="13"/>
      <c r="P327" s="13"/>
      <c r="W327" s="13"/>
      <c r="X327" s="13"/>
      <c r="AA32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2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27" s="4" t="str" cm="1">
        <f t="array" aca="1" ref="AC32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27" s="4">
        <f ca="1">LEN(Table2[[#This Row],[Data Checks]])</f>
        <v>0</v>
      </c>
      <c r="AE327" s="4" t="str">
        <f>IF(LEN(TRIM(Table2[[#This Row],[Referral Date]]))=0,"",IFERROR(NETWORKDAYS(Table2[[#This Row],[Referral Date]],EOMONTH(DATE('Reporting Month'!$B$2,'Reporting Month'!$B$1,1),0),Holidays),-NETWORKDAYS(EOMONTH(DATE('Reporting Month'!$B$2,'Reporting Month'!$B$1,1),0),Table2[[#This Row],[Referral Date]],Holidays)))</f>
        <v/>
      </c>
      <c r="AF32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27" s="4" t="str">
        <f>IF(OR(Table2[[#This Row],[Referral Date]]="",Table2[[#This Row],[FTC Screening Date]]=""),"",IFERROR(DATEDIF(Table2[[#This Row],[Referral Date]],Table2[[#This Row],[FTC Screening Date]],"d"),IFERROR(IF(DATEDIF(Table2[[#This Row],[FTC Screening Date]],Table2[[#This Row],[Referral Date]],"d")&gt;0,0,""),"")))</f>
        <v/>
      </c>
      <c r="AH327" s="4" t="str">
        <f>IFERROR(VLOOKUP(Table2[[#This Row],[Agency Name]],'Dropdown Values'!A:B,2,FALSE),"")</f>
        <v/>
      </c>
      <c r="AI327" s="2" t="str">
        <f>IF(OR(Table2[[#This Row],[Current Investigation Start Date]]="",Table2[[#This Row],[Referral Date]]=""),"",IFERROR(NETWORKDAYS(I327,J327,Holidays),""))</f>
        <v/>
      </c>
      <c r="AJ327" s="2" t="str">
        <f>IF(OR(Table2[[#This Row],[Initial Engagement Attempt Date]]="",Table2[[#This Row],[FTC Screening Date]]=""),"",IFERROR(NETWORKDAYS(Table2[[#This Row],[Initial Engagement Attempt Date]],Table2[[#This Row],[FTC Screening Date]],Holidays),""))</f>
        <v/>
      </c>
      <c r="AK32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27" s="4">
        <f>COUNTIFS(Table2[Agency Name],Table2[[#This Row],[Agency Name]],Table2[Client ID],Table2[[#This Row],[Client ID]])</f>
        <v>0</v>
      </c>
    </row>
    <row r="328" spans="12:38">
      <c r="L328" s="13"/>
      <c r="M328" s="13"/>
      <c r="N328" s="13"/>
      <c r="P328" s="13"/>
      <c r="W328" s="13"/>
      <c r="X328" s="13"/>
      <c r="AA32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2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28" s="4" t="str" cm="1">
        <f t="array" aca="1" ref="AC32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28" s="4">
        <f ca="1">LEN(Table2[[#This Row],[Data Checks]])</f>
        <v>0</v>
      </c>
      <c r="AE328" s="4" t="str">
        <f>IF(LEN(TRIM(Table2[[#This Row],[Referral Date]]))=0,"",IFERROR(NETWORKDAYS(Table2[[#This Row],[Referral Date]],EOMONTH(DATE('Reporting Month'!$B$2,'Reporting Month'!$B$1,1),0),Holidays),-NETWORKDAYS(EOMONTH(DATE('Reporting Month'!$B$2,'Reporting Month'!$B$1,1),0),Table2[[#This Row],[Referral Date]],Holidays)))</f>
        <v/>
      </c>
      <c r="AF32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28" s="4" t="str">
        <f>IF(OR(Table2[[#This Row],[Referral Date]]="",Table2[[#This Row],[FTC Screening Date]]=""),"",IFERROR(DATEDIF(Table2[[#This Row],[Referral Date]],Table2[[#This Row],[FTC Screening Date]],"d"),IFERROR(IF(DATEDIF(Table2[[#This Row],[FTC Screening Date]],Table2[[#This Row],[Referral Date]],"d")&gt;0,0,""),"")))</f>
        <v/>
      </c>
      <c r="AH328" s="4" t="str">
        <f>IFERROR(VLOOKUP(Table2[[#This Row],[Agency Name]],'Dropdown Values'!A:B,2,FALSE),"")</f>
        <v/>
      </c>
      <c r="AI328" s="2" t="str">
        <f>IF(OR(Table2[[#This Row],[Current Investigation Start Date]]="",Table2[[#This Row],[Referral Date]]=""),"",IFERROR(NETWORKDAYS(I328,J328,Holidays),""))</f>
        <v/>
      </c>
      <c r="AJ328" s="2" t="str">
        <f>IF(OR(Table2[[#This Row],[Initial Engagement Attempt Date]]="",Table2[[#This Row],[FTC Screening Date]]=""),"",IFERROR(NETWORKDAYS(Table2[[#This Row],[Initial Engagement Attempt Date]],Table2[[#This Row],[FTC Screening Date]],Holidays),""))</f>
        <v/>
      </c>
      <c r="AK32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28" s="4">
        <f>COUNTIFS(Table2[Agency Name],Table2[[#This Row],[Agency Name]],Table2[Client ID],Table2[[#This Row],[Client ID]])</f>
        <v>0</v>
      </c>
    </row>
    <row r="329" spans="12:38">
      <c r="L329" s="13"/>
      <c r="M329" s="13"/>
      <c r="N329" s="13"/>
      <c r="P329" s="13"/>
      <c r="W329" s="13"/>
      <c r="X329" s="13"/>
      <c r="AA32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2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29" s="4" t="str" cm="1">
        <f t="array" aca="1" ref="AC32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29" s="4">
        <f ca="1">LEN(Table2[[#This Row],[Data Checks]])</f>
        <v>0</v>
      </c>
      <c r="AE329" s="4" t="str">
        <f>IF(LEN(TRIM(Table2[[#This Row],[Referral Date]]))=0,"",IFERROR(NETWORKDAYS(Table2[[#This Row],[Referral Date]],EOMONTH(DATE('Reporting Month'!$B$2,'Reporting Month'!$B$1,1),0),Holidays),-NETWORKDAYS(EOMONTH(DATE('Reporting Month'!$B$2,'Reporting Month'!$B$1,1),0),Table2[[#This Row],[Referral Date]],Holidays)))</f>
        <v/>
      </c>
      <c r="AF32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29" s="4" t="str">
        <f>IF(OR(Table2[[#This Row],[Referral Date]]="",Table2[[#This Row],[FTC Screening Date]]=""),"",IFERROR(DATEDIF(Table2[[#This Row],[Referral Date]],Table2[[#This Row],[FTC Screening Date]],"d"),IFERROR(IF(DATEDIF(Table2[[#This Row],[FTC Screening Date]],Table2[[#This Row],[Referral Date]],"d")&gt;0,0,""),"")))</f>
        <v/>
      </c>
      <c r="AH329" s="4" t="str">
        <f>IFERROR(VLOOKUP(Table2[[#This Row],[Agency Name]],'Dropdown Values'!A:B,2,FALSE),"")</f>
        <v/>
      </c>
      <c r="AI329" s="2" t="str">
        <f>IF(OR(Table2[[#This Row],[Current Investigation Start Date]]="",Table2[[#This Row],[Referral Date]]=""),"",IFERROR(NETWORKDAYS(I329,J329,Holidays),""))</f>
        <v/>
      </c>
      <c r="AJ329" s="2" t="str">
        <f>IF(OR(Table2[[#This Row],[Initial Engagement Attempt Date]]="",Table2[[#This Row],[FTC Screening Date]]=""),"",IFERROR(NETWORKDAYS(Table2[[#This Row],[Initial Engagement Attempt Date]],Table2[[#This Row],[FTC Screening Date]],Holidays),""))</f>
        <v/>
      </c>
      <c r="AK32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29" s="4">
        <f>COUNTIFS(Table2[Agency Name],Table2[[#This Row],[Agency Name]],Table2[Client ID],Table2[[#This Row],[Client ID]])</f>
        <v>0</v>
      </c>
    </row>
    <row r="330" spans="12:38">
      <c r="L330" s="13"/>
      <c r="M330" s="13"/>
      <c r="N330" s="13"/>
      <c r="P330" s="13"/>
      <c r="W330" s="13"/>
      <c r="X330" s="13"/>
      <c r="AA33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3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30" s="4" t="str" cm="1">
        <f t="array" aca="1" ref="AC33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30" s="4">
        <f ca="1">LEN(Table2[[#This Row],[Data Checks]])</f>
        <v>0</v>
      </c>
      <c r="AE330" s="4" t="str">
        <f>IF(LEN(TRIM(Table2[[#This Row],[Referral Date]]))=0,"",IFERROR(NETWORKDAYS(Table2[[#This Row],[Referral Date]],EOMONTH(DATE('Reporting Month'!$B$2,'Reporting Month'!$B$1,1),0),Holidays),-NETWORKDAYS(EOMONTH(DATE('Reporting Month'!$B$2,'Reporting Month'!$B$1,1),0),Table2[[#This Row],[Referral Date]],Holidays)))</f>
        <v/>
      </c>
      <c r="AF33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30" s="4" t="str">
        <f>IF(OR(Table2[[#This Row],[Referral Date]]="",Table2[[#This Row],[FTC Screening Date]]=""),"",IFERROR(DATEDIF(Table2[[#This Row],[Referral Date]],Table2[[#This Row],[FTC Screening Date]],"d"),IFERROR(IF(DATEDIF(Table2[[#This Row],[FTC Screening Date]],Table2[[#This Row],[Referral Date]],"d")&gt;0,0,""),"")))</f>
        <v/>
      </c>
      <c r="AH330" s="4" t="str">
        <f>IFERROR(VLOOKUP(Table2[[#This Row],[Agency Name]],'Dropdown Values'!A:B,2,FALSE),"")</f>
        <v/>
      </c>
      <c r="AI330" s="2" t="str">
        <f>IF(OR(Table2[[#This Row],[Current Investigation Start Date]]="",Table2[[#This Row],[Referral Date]]=""),"",IFERROR(NETWORKDAYS(I330,J330,Holidays),""))</f>
        <v/>
      </c>
      <c r="AJ330" s="2" t="str">
        <f>IF(OR(Table2[[#This Row],[Initial Engagement Attempt Date]]="",Table2[[#This Row],[FTC Screening Date]]=""),"",IFERROR(NETWORKDAYS(Table2[[#This Row],[Initial Engagement Attempt Date]],Table2[[#This Row],[FTC Screening Date]],Holidays),""))</f>
        <v/>
      </c>
      <c r="AK33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30" s="4">
        <f>COUNTIFS(Table2[Agency Name],Table2[[#This Row],[Agency Name]],Table2[Client ID],Table2[[#This Row],[Client ID]])</f>
        <v>0</v>
      </c>
    </row>
    <row r="331" spans="12:38">
      <c r="L331" s="13"/>
      <c r="M331" s="13"/>
      <c r="N331" s="13"/>
      <c r="P331" s="13"/>
      <c r="W331" s="13"/>
      <c r="X331" s="13"/>
      <c r="AA33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3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31" s="4" t="str" cm="1">
        <f t="array" aca="1" ref="AC33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31" s="4">
        <f ca="1">LEN(Table2[[#This Row],[Data Checks]])</f>
        <v>0</v>
      </c>
      <c r="AE331" s="4" t="str">
        <f>IF(LEN(TRIM(Table2[[#This Row],[Referral Date]]))=0,"",IFERROR(NETWORKDAYS(Table2[[#This Row],[Referral Date]],EOMONTH(DATE('Reporting Month'!$B$2,'Reporting Month'!$B$1,1),0),Holidays),-NETWORKDAYS(EOMONTH(DATE('Reporting Month'!$B$2,'Reporting Month'!$B$1,1),0),Table2[[#This Row],[Referral Date]],Holidays)))</f>
        <v/>
      </c>
      <c r="AF33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31" s="4" t="str">
        <f>IF(OR(Table2[[#This Row],[Referral Date]]="",Table2[[#This Row],[FTC Screening Date]]=""),"",IFERROR(DATEDIF(Table2[[#This Row],[Referral Date]],Table2[[#This Row],[FTC Screening Date]],"d"),IFERROR(IF(DATEDIF(Table2[[#This Row],[FTC Screening Date]],Table2[[#This Row],[Referral Date]],"d")&gt;0,0,""),"")))</f>
        <v/>
      </c>
      <c r="AH331" s="4" t="str">
        <f>IFERROR(VLOOKUP(Table2[[#This Row],[Agency Name]],'Dropdown Values'!A:B,2,FALSE),"")</f>
        <v/>
      </c>
      <c r="AI331" s="2" t="str">
        <f>IF(OR(Table2[[#This Row],[Current Investigation Start Date]]="",Table2[[#This Row],[Referral Date]]=""),"",IFERROR(NETWORKDAYS(I331,J331,Holidays),""))</f>
        <v/>
      </c>
      <c r="AJ331" s="2" t="str">
        <f>IF(OR(Table2[[#This Row],[Initial Engagement Attempt Date]]="",Table2[[#This Row],[FTC Screening Date]]=""),"",IFERROR(NETWORKDAYS(Table2[[#This Row],[Initial Engagement Attempt Date]],Table2[[#This Row],[FTC Screening Date]],Holidays),""))</f>
        <v/>
      </c>
      <c r="AK33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31" s="4">
        <f>COUNTIFS(Table2[Agency Name],Table2[[#This Row],[Agency Name]],Table2[Client ID],Table2[[#This Row],[Client ID]])</f>
        <v>0</v>
      </c>
    </row>
    <row r="332" spans="12:38">
      <c r="L332" s="13"/>
      <c r="M332" s="13"/>
      <c r="N332" s="13"/>
      <c r="P332" s="13"/>
      <c r="W332" s="13"/>
      <c r="X332" s="13"/>
      <c r="AA33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3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32" s="4" t="str" cm="1">
        <f t="array" aca="1" ref="AC33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32" s="4">
        <f ca="1">LEN(Table2[[#This Row],[Data Checks]])</f>
        <v>0</v>
      </c>
      <c r="AE332" s="4" t="str">
        <f>IF(LEN(TRIM(Table2[[#This Row],[Referral Date]]))=0,"",IFERROR(NETWORKDAYS(Table2[[#This Row],[Referral Date]],EOMONTH(DATE('Reporting Month'!$B$2,'Reporting Month'!$B$1,1),0),Holidays),-NETWORKDAYS(EOMONTH(DATE('Reporting Month'!$B$2,'Reporting Month'!$B$1,1),0),Table2[[#This Row],[Referral Date]],Holidays)))</f>
        <v/>
      </c>
      <c r="AF33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32" s="4" t="str">
        <f>IF(OR(Table2[[#This Row],[Referral Date]]="",Table2[[#This Row],[FTC Screening Date]]=""),"",IFERROR(DATEDIF(Table2[[#This Row],[Referral Date]],Table2[[#This Row],[FTC Screening Date]],"d"),IFERROR(IF(DATEDIF(Table2[[#This Row],[FTC Screening Date]],Table2[[#This Row],[Referral Date]],"d")&gt;0,0,""),"")))</f>
        <v/>
      </c>
      <c r="AH332" s="4" t="str">
        <f>IFERROR(VLOOKUP(Table2[[#This Row],[Agency Name]],'Dropdown Values'!A:B,2,FALSE),"")</f>
        <v/>
      </c>
      <c r="AI332" s="2" t="str">
        <f>IF(OR(Table2[[#This Row],[Current Investigation Start Date]]="",Table2[[#This Row],[Referral Date]]=""),"",IFERROR(NETWORKDAYS(I332,J332,Holidays),""))</f>
        <v/>
      </c>
      <c r="AJ332" s="2" t="str">
        <f>IF(OR(Table2[[#This Row],[Initial Engagement Attempt Date]]="",Table2[[#This Row],[FTC Screening Date]]=""),"",IFERROR(NETWORKDAYS(Table2[[#This Row],[Initial Engagement Attempt Date]],Table2[[#This Row],[FTC Screening Date]],Holidays),""))</f>
        <v/>
      </c>
      <c r="AK33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32" s="4">
        <f>COUNTIFS(Table2[Agency Name],Table2[[#This Row],[Agency Name]],Table2[Client ID],Table2[[#This Row],[Client ID]])</f>
        <v>0</v>
      </c>
    </row>
    <row r="333" spans="12:38">
      <c r="L333" s="13"/>
      <c r="M333" s="13"/>
      <c r="N333" s="13"/>
      <c r="P333" s="13"/>
      <c r="W333" s="13"/>
      <c r="X333" s="13"/>
      <c r="AA33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3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33" s="4" t="str" cm="1">
        <f t="array" aca="1" ref="AC33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33" s="4">
        <f ca="1">LEN(Table2[[#This Row],[Data Checks]])</f>
        <v>0</v>
      </c>
      <c r="AE333" s="4" t="str">
        <f>IF(LEN(TRIM(Table2[[#This Row],[Referral Date]]))=0,"",IFERROR(NETWORKDAYS(Table2[[#This Row],[Referral Date]],EOMONTH(DATE('Reporting Month'!$B$2,'Reporting Month'!$B$1,1),0),Holidays),-NETWORKDAYS(EOMONTH(DATE('Reporting Month'!$B$2,'Reporting Month'!$B$1,1),0),Table2[[#This Row],[Referral Date]],Holidays)))</f>
        <v/>
      </c>
      <c r="AF33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33" s="4" t="str">
        <f>IF(OR(Table2[[#This Row],[Referral Date]]="",Table2[[#This Row],[FTC Screening Date]]=""),"",IFERROR(DATEDIF(Table2[[#This Row],[Referral Date]],Table2[[#This Row],[FTC Screening Date]],"d"),IFERROR(IF(DATEDIF(Table2[[#This Row],[FTC Screening Date]],Table2[[#This Row],[Referral Date]],"d")&gt;0,0,""),"")))</f>
        <v/>
      </c>
      <c r="AH333" s="4" t="str">
        <f>IFERROR(VLOOKUP(Table2[[#This Row],[Agency Name]],'Dropdown Values'!A:B,2,FALSE),"")</f>
        <v/>
      </c>
      <c r="AI333" s="2" t="str">
        <f>IF(OR(Table2[[#This Row],[Current Investigation Start Date]]="",Table2[[#This Row],[Referral Date]]=""),"",IFERROR(NETWORKDAYS(I333,J333,Holidays),""))</f>
        <v/>
      </c>
      <c r="AJ333" s="2" t="str">
        <f>IF(OR(Table2[[#This Row],[Initial Engagement Attempt Date]]="",Table2[[#This Row],[FTC Screening Date]]=""),"",IFERROR(NETWORKDAYS(Table2[[#This Row],[Initial Engagement Attempt Date]],Table2[[#This Row],[FTC Screening Date]],Holidays),""))</f>
        <v/>
      </c>
      <c r="AK33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33" s="4">
        <f>COUNTIFS(Table2[Agency Name],Table2[[#This Row],[Agency Name]],Table2[Client ID],Table2[[#This Row],[Client ID]])</f>
        <v>0</v>
      </c>
    </row>
    <row r="334" spans="12:38">
      <c r="L334" s="13"/>
      <c r="M334" s="13"/>
      <c r="N334" s="13"/>
      <c r="P334" s="13"/>
      <c r="W334" s="13"/>
      <c r="X334" s="13"/>
      <c r="AA33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3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34" s="4" t="str" cm="1">
        <f t="array" aca="1" ref="AC33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34" s="4">
        <f ca="1">LEN(Table2[[#This Row],[Data Checks]])</f>
        <v>0</v>
      </c>
      <c r="AE334" s="4" t="str">
        <f>IF(LEN(TRIM(Table2[[#This Row],[Referral Date]]))=0,"",IFERROR(NETWORKDAYS(Table2[[#This Row],[Referral Date]],EOMONTH(DATE('Reporting Month'!$B$2,'Reporting Month'!$B$1,1),0),Holidays),-NETWORKDAYS(EOMONTH(DATE('Reporting Month'!$B$2,'Reporting Month'!$B$1,1),0),Table2[[#This Row],[Referral Date]],Holidays)))</f>
        <v/>
      </c>
      <c r="AF33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34" s="4" t="str">
        <f>IF(OR(Table2[[#This Row],[Referral Date]]="",Table2[[#This Row],[FTC Screening Date]]=""),"",IFERROR(DATEDIF(Table2[[#This Row],[Referral Date]],Table2[[#This Row],[FTC Screening Date]],"d"),IFERROR(IF(DATEDIF(Table2[[#This Row],[FTC Screening Date]],Table2[[#This Row],[Referral Date]],"d")&gt;0,0,""),"")))</f>
        <v/>
      </c>
      <c r="AH334" s="4" t="str">
        <f>IFERROR(VLOOKUP(Table2[[#This Row],[Agency Name]],'Dropdown Values'!A:B,2,FALSE),"")</f>
        <v/>
      </c>
      <c r="AI334" s="2" t="str">
        <f>IF(OR(Table2[[#This Row],[Current Investigation Start Date]]="",Table2[[#This Row],[Referral Date]]=""),"",IFERROR(NETWORKDAYS(I334,J334,Holidays),""))</f>
        <v/>
      </c>
      <c r="AJ334" s="2" t="str">
        <f>IF(OR(Table2[[#This Row],[Initial Engagement Attempt Date]]="",Table2[[#This Row],[FTC Screening Date]]=""),"",IFERROR(NETWORKDAYS(Table2[[#This Row],[Initial Engagement Attempt Date]],Table2[[#This Row],[FTC Screening Date]],Holidays),""))</f>
        <v/>
      </c>
      <c r="AK33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34" s="4">
        <f>COUNTIFS(Table2[Agency Name],Table2[[#This Row],[Agency Name]],Table2[Client ID],Table2[[#This Row],[Client ID]])</f>
        <v>0</v>
      </c>
    </row>
    <row r="335" spans="12:38">
      <c r="L335" s="13"/>
      <c r="M335" s="13"/>
      <c r="N335" s="13"/>
      <c r="P335" s="13"/>
      <c r="W335" s="13"/>
      <c r="X335" s="13"/>
      <c r="AA33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3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35" s="4" t="str" cm="1">
        <f t="array" aca="1" ref="AC33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35" s="4">
        <f ca="1">LEN(Table2[[#This Row],[Data Checks]])</f>
        <v>0</v>
      </c>
      <c r="AE335" s="4" t="str">
        <f>IF(LEN(TRIM(Table2[[#This Row],[Referral Date]]))=0,"",IFERROR(NETWORKDAYS(Table2[[#This Row],[Referral Date]],EOMONTH(DATE('Reporting Month'!$B$2,'Reporting Month'!$B$1,1),0),Holidays),-NETWORKDAYS(EOMONTH(DATE('Reporting Month'!$B$2,'Reporting Month'!$B$1,1),0),Table2[[#This Row],[Referral Date]],Holidays)))</f>
        <v/>
      </c>
      <c r="AF33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35" s="4" t="str">
        <f>IF(OR(Table2[[#This Row],[Referral Date]]="",Table2[[#This Row],[FTC Screening Date]]=""),"",IFERROR(DATEDIF(Table2[[#This Row],[Referral Date]],Table2[[#This Row],[FTC Screening Date]],"d"),IFERROR(IF(DATEDIF(Table2[[#This Row],[FTC Screening Date]],Table2[[#This Row],[Referral Date]],"d")&gt;0,0,""),"")))</f>
        <v/>
      </c>
      <c r="AH335" s="4" t="str">
        <f>IFERROR(VLOOKUP(Table2[[#This Row],[Agency Name]],'Dropdown Values'!A:B,2,FALSE),"")</f>
        <v/>
      </c>
      <c r="AI335" s="2" t="str">
        <f>IF(OR(Table2[[#This Row],[Current Investigation Start Date]]="",Table2[[#This Row],[Referral Date]]=""),"",IFERROR(NETWORKDAYS(I335,J335,Holidays),""))</f>
        <v/>
      </c>
      <c r="AJ335" s="2" t="str">
        <f>IF(OR(Table2[[#This Row],[Initial Engagement Attempt Date]]="",Table2[[#This Row],[FTC Screening Date]]=""),"",IFERROR(NETWORKDAYS(Table2[[#This Row],[Initial Engagement Attempt Date]],Table2[[#This Row],[FTC Screening Date]],Holidays),""))</f>
        <v/>
      </c>
      <c r="AK33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35" s="4">
        <f>COUNTIFS(Table2[Agency Name],Table2[[#This Row],[Agency Name]],Table2[Client ID],Table2[[#This Row],[Client ID]])</f>
        <v>0</v>
      </c>
    </row>
    <row r="336" spans="12:38">
      <c r="L336" s="13"/>
      <c r="M336" s="13"/>
      <c r="N336" s="13"/>
      <c r="P336" s="13"/>
      <c r="W336" s="13"/>
      <c r="X336" s="13"/>
      <c r="AA33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3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36" s="4" t="str" cm="1">
        <f t="array" aca="1" ref="AC33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36" s="4">
        <f ca="1">LEN(Table2[[#This Row],[Data Checks]])</f>
        <v>0</v>
      </c>
      <c r="AE336" s="4" t="str">
        <f>IF(LEN(TRIM(Table2[[#This Row],[Referral Date]]))=0,"",IFERROR(NETWORKDAYS(Table2[[#This Row],[Referral Date]],EOMONTH(DATE('Reporting Month'!$B$2,'Reporting Month'!$B$1,1),0),Holidays),-NETWORKDAYS(EOMONTH(DATE('Reporting Month'!$B$2,'Reporting Month'!$B$1,1),0),Table2[[#This Row],[Referral Date]],Holidays)))</f>
        <v/>
      </c>
      <c r="AF33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36" s="4" t="str">
        <f>IF(OR(Table2[[#This Row],[Referral Date]]="",Table2[[#This Row],[FTC Screening Date]]=""),"",IFERROR(DATEDIF(Table2[[#This Row],[Referral Date]],Table2[[#This Row],[FTC Screening Date]],"d"),IFERROR(IF(DATEDIF(Table2[[#This Row],[FTC Screening Date]],Table2[[#This Row],[Referral Date]],"d")&gt;0,0,""),"")))</f>
        <v/>
      </c>
      <c r="AH336" s="4" t="str">
        <f>IFERROR(VLOOKUP(Table2[[#This Row],[Agency Name]],'Dropdown Values'!A:B,2,FALSE),"")</f>
        <v/>
      </c>
      <c r="AI336" s="2" t="str">
        <f>IF(OR(Table2[[#This Row],[Current Investigation Start Date]]="",Table2[[#This Row],[Referral Date]]=""),"",IFERROR(NETWORKDAYS(I336,J336,Holidays),""))</f>
        <v/>
      </c>
      <c r="AJ336" s="2" t="str">
        <f>IF(OR(Table2[[#This Row],[Initial Engagement Attempt Date]]="",Table2[[#This Row],[FTC Screening Date]]=""),"",IFERROR(NETWORKDAYS(Table2[[#This Row],[Initial Engagement Attempt Date]],Table2[[#This Row],[FTC Screening Date]],Holidays),""))</f>
        <v/>
      </c>
      <c r="AK33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36" s="4">
        <f>COUNTIFS(Table2[Agency Name],Table2[[#This Row],[Agency Name]],Table2[Client ID],Table2[[#This Row],[Client ID]])</f>
        <v>0</v>
      </c>
    </row>
    <row r="337" spans="12:38">
      <c r="L337" s="13"/>
      <c r="M337" s="13"/>
      <c r="N337" s="13"/>
      <c r="P337" s="13"/>
      <c r="W337" s="13"/>
      <c r="X337" s="13"/>
      <c r="AA33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3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37" s="4" t="str" cm="1">
        <f t="array" aca="1" ref="AC33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37" s="4">
        <f ca="1">LEN(Table2[[#This Row],[Data Checks]])</f>
        <v>0</v>
      </c>
      <c r="AE337" s="4" t="str">
        <f>IF(LEN(TRIM(Table2[[#This Row],[Referral Date]]))=0,"",IFERROR(NETWORKDAYS(Table2[[#This Row],[Referral Date]],EOMONTH(DATE('Reporting Month'!$B$2,'Reporting Month'!$B$1,1),0),Holidays),-NETWORKDAYS(EOMONTH(DATE('Reporting Month'!$B$2,'Reporting Month'!$B$1,1),0),Table2[[#This Row],[Referral Date]],Holidays)))</f>
        <v/>
      </c>
      <c r="AF33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37" s="4" t="str">
        <f>IF(OR(Table2[[#This Row],[Referral Date]]="",Table2[[#This Row],[FTC Screening Date]]=""),"",IFERROR(DATEDIF(Table2[[#This Row],[Referral Date]],Table2[[#This Row],[FTC Screening Date]],"d"),IFERROR(IF(DATEDIF(Table2[[#This Row],[FTC Screening Date]],Table2[[#This Row],[Referral Date]],"d")&gt;0,0,""),"")))</f>
        <v/>
      </c>
      <c r="AH337" s="4" t="str">
        <f>IFERROR(VLOOKUP(Table2[[#This Row],[Agency Name]],'Dropdown Values'!A:B,2,FALSE),"")</f>
        <v/>
      </c>
      <c r="AI337" s="2" t="str">
        <f>IF(OR(Table2[[#This Row],[Current Investigation Start Date]]="",Table2[[#This Row],[Referral Date]]=""),"",IFERROR(NETWORKDAYS(I337,J337,Holidays),""))</f>
        <v/>
      </c>
      <c r="AJ337" s="2" t="str">
        <f>IF(OR(Table2[[#This Row],[Initial Engagement Attempt Date]]="",Table2[[#This Row],[FTC Screening Date]]=""),"",IFERROR(NETWORKDAYS(Table2[[#This Row],[Initial Engagement Attempt Date]],Table2[[#This Row],[FTC Screening Date]],Holidays),""))</f>
        <v/>
      </c>
      <c r="AK33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37" s="4">
        <f>COUNTIFS(Table2[Agency Name],Table2[[#This Row],[Agency Name]],Table2[Client ID],Table2[[#This Row],[Client ID]])</f>
        <v>0</v>
      </c>
    </row>
    <row r="338" spans="12:38">
      <c r="L338" s="13"/>
      <c r="M338" s="13"/>
      <c r="N338" s="13"/>
      <c r="P338" s="13"/>
      <c r="W338" s="13"/>
      <c r="X338" s="13"/>
      <c r="AA33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3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38" s="4" t="str" cm="1">
        <f t="array" aca="1" ref="AC33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38" s="4">
        <f ca="1">LEN(Table2[[#This Row],[Data Checks]])</f>
        <v>0</v>
      </c>
      <c r="AE338" s="4" t="str">
        <f>IF(LEN(TRIM(Table2[[#This Row],[Referral Date]]))=0,"",IFERROR(NETWORKDAYS(Table2[[#This Row],[Referral Date]],EOMONTH(DATE('Reporting Month'!$B$2,'Reporting Month'!$B$1,1),0),Holidays),-NETWORKDAYS(EOMONTH(DATE('Reporting Month'!$B$2,'Reporting Month'!$B$1,1),0),Table2[[#This Row],[Referral Date]],Holidays)))</f>
        <v/>
      </c>
      <c r="AF33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38" s="4" t="str">
        <f>IF(OR(Table2[[#This Row],[Referral Date]]="",Table2[[#This Row],[FTC Screening Date]]=""),"",IFERROR(DATEDIF(Table2[[#This Row],[Referral Date]],Table2[[#This Row],[FTC Screening Date]],"d"),IFERROR(IF(DATEDIF(Table2[[#This Row],[FTC Screening Date]],Table2[[#This Row],[Referral Date]],"d")&gt;0,0,""),"")))</f>
        <v/>
      </c>
      <c r="AH338" s="4" t="str">
        <f>IFERROR(VLOOKUP(Table2[[#This Row],[Agency Name]],'Dropdown Values'!A:B,2,FALSE),"")</f>
        <v/>
      </c>
      <c r="AI338" s="2" t="str">
        <f>IF(OR(Table2[[#This Row],[Current Investigation Start Date]]="",Table2[[#This Row],[Referral Date]]=""),"",IFERROR(NETWORKDAYS(I338,J338,Holidays),""))</f>
        <v/>
      </c>
      <c r="AJ338" s="2" t="str">
        <f>IF(OR(Table2[[#This Row],[Initial Engagement Attempt Date]]="",Table2[[#This Row],[FTC Screening Date]]=""),"",IFERROR(NETWORKDAYS(Table2[[#This Row],[Initial Engagement Attempt Date]],Table2[[#This Row],[FTC Screening Date]],Holidays),""))</f>
        <v/>
      </c>
      <c r="AK33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38" s="4">
        <f>COUNTIFS(Table2[Agency Name],Table2[[#This Row],[Agency Name]],Table2[Client ID],Table2[[#This Row],[Client ID]])</f>
        <v>0</v>
      </c>
    </row>
    <row r="339" spans="12:38">
      <c r="L339" s="13"/>
      <c r="M339" s="13"/>
      <c r="N339" s="13"/>
      <c r="P339" s="13"/>
      <c r="W339" s="13"/>
      <c r="X339" s="13"/>
      <c r="AA33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3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39" s="4" t="str" cm="1">
        <f t="array" aca="1" ref="AC33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39" s="4">
        <f ca="1">LEN(Table2[[#This Row],[Data Checks]])</f>
        <v>0</v>
      </c>
      <c r="AE339" s="4" t="str">
        <f>IF(LEN(TRIM(Table2[[#This Row],[Referral Date]]))=0,"",IFERROR(NETWORKDAYS(Table2[[#This Row],[Referral Date]],EOMONTH(DATE('Reporting Month'!$B$2,'Reporting Month'!$B$1,1),0),Holidays),-NETWORKDAYS(EOMONTH(DATE('Reporting Month'!$B$2,'Reporting Month'!$B$1,1),0),Table2[[#This Row],[Referral Date]],Holidays)))</f>
        <v/>
      </c>
      <c r="AF33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39" s="4" t="str">
        <f>IF(OR(Table2[[#This Row],[Referral Date]]="",Table2[[#This Row],[FTC Screening Date]]=""),"",IFERROR(DATEDIF(Table2[[#This Row],[Referral Date]],Table2[[#This Row],[FTC Screening Date]],"d"),IFERROR(IF(DATEDIF(Table2[[#This Row],[FTC Screening Date]],Table2[[#This Row],[Referral Date]],"d")&gt;0,0,""),"")))</f>
        <v/>
      </c>
      <c r="AH339" s="4" t="str">
        <f>IFERROR(VLOOKUP(Table2[[#This Row],[Agency Name]],'Dropdown Values'!A:B,2,FALSE),"")</f>
        <v/>
      </c>
      <c r="AI339" s="2" t="str">
        <f>IF(OR(Table2[[#This Row],[Current Investigation Start Date]]="",Table2[[#This Row],[Referral Date]]=""),"",IFERROR(NETWORKDAYS(I339,J339,Holidays),""))</f>
        <v/>
      </c>
      <c r="AJ339" s="2" t="str">
        <f>IF(OR(Table2[[#This Row],[Initial Engagement Attempt Date]]="",Table2[[#This Row],[FTC Screening Date]]=""),"",IFERROR(NETWORKDAYS(Table2[[#This Row],[Initial Engagement Attempt Date]],Table2[[#This Row],[FTC Screening Date]],Holidays),""))</f>
        <v/>
      </c>
      <c r="AK33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39" s="4">
        <f>COUNTIFS(Table2[Agency Name],Table2[[#This Row],[Agency Name]],Table2[Client ID],Table2[[#This Row],[Client ID]])</f>
        <v>0</v>
      </c>
    </row>
    <row r="340" spans="12:38">
      <c r="L340" s="13"/>
      <c r="M340" s="13"/>
      <c r="N340" s="13"/>
      <c r="P340" s="13"/>
      <c r="W340" s="13"/>
      <c r="X340" s="13"/>
      <c r="AA34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4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40" s="4" t="str" cm="1">
        <f t="array" aca="1" ref="AC34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40" s="4">
        <f ca="1">LEN(Table2[[#This Row],[Data Checks]])</f>
        <v>0</v>
      </c>
      <c r="AE340" s="4" t="str">
        <f>IF(LEN(TRIM(Table2[[#This Row],[Referral Date]]))=0,"",IFERROR(NETWORKDAYS(Table2[[#This Row],[Referral Date]],EOMONTH(DATE('Reporting Month'!$B$2,'Reporting Month'!$B$1,1),0),Holidays),-NETWORKDAYS(EOMONTH(DATE('Reporting Month'!$B$2,'Reporting Month'!$B$1,1),0),Table2[[#This Row],[Referral Date]],Holidays)))</f>
        <v/>
      </c>
      <c r="AF34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40" s="4" t="str">
        <f>IF(OR(Table2[[#This Row],[Referral Date]]="",Table2[[#This Row],[FTC Screening Date]]=""),"",IFERROR(DATEDIF(Table2[[#This Row],[Referral Date]],Table2[[#This Row],[FTC Screening Date]],"d"),IFERROR(IF(DATEDIF(Table2[[#This Row],[FTC Screening Date]],Table2[[#This Row],[Referral Date]],"d")&gt;0,0,""),"")))</f>
        <v/>
      </c>
      <c r="AH340" s="4" t="str">
        <f>IFERROR(VLOOKUP(Table2[[#This Row],[Agency Name]],'Dropdown Values'!A:B,2,FALSE),"")</f>
        <v/>
      </c>
      <c r="AI340" s="2" t="str">
        <f>IF(OR(Table2[[#This Row],[Current Investigation Start Date]]="",Table2[[#This Row],[Referral Date]]=""),"",IFERROR(NETWORKDAYS(I340,J340,Holidays),""))</f>
        <v/>
      </c>
      <c r="AJ340" s="2" t="str">
        <f>IF(OR(Table2[[#This Row],[Initial Engagement Attempt Date]]="",Table2[[#This Row],[FTC Screening Date]]=""),"",IFERROR(NETWORKDAYS(Table2[[#This Row],[Initial Engagement Attempt Date]],Table2[[#This Row],[FTC Screening Date]],Holidays),""))</f>
        <v/>
      </c>
      <c r="AK34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40" s="4">
        <f>COUNTIFS(Table2[Agency Name],Table2[[#This Row],[Agency Name]],Table2[Client ID],Table2[[#This Row],[Client ID]])</f>
        <v>0</v>
      </c>
    </row>
    <row r="341" spans="12:38">
      <c r="L341" s="13"/>
      <c r="M341" s="13"/>
      <c r="N341" s="13"/>
      <c r="P341" s="13"/>
      <c r="W341" s="13"/>
      <c r="X341" s="13"/>
      <c r="AA34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4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41" s="4" t="str" cm="1">
        <f t="array" aca="1" ref="AC34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41" s="4">
        <f ca="1">LEN(Table2[[#This Row],[Data Checks]])</f>
        <v>0</v>
      </c>
      <c r="AE341" s="4" t="str">
        <f>IF(LEN(TRIM(Table2[[#This Row],[Referral Date]]))=0,"",IFERROR(NETWORKDAYS(Table2[[#This Row],[Referral Date]],EOMONTH(DATE('Reporting Month'!$B$2,'Reporting Month'!$B$1,1),0),Holidays),-NETWORKDAYS(EOMONTH(DATE('Reporting Month'!$B$2,'Reporting Month'!$B$1,1),0),Table2[[#This Row],[Referral Date]],Holidays)))</f>
        <v/>
      </c>
      <c r="AF34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41" s="4" t="str">
        <f>IF(OR(Table2[[#This Row],[Referral Date]]="",Table2[[#This Row],[FTC Screening Date]]=""),"",IFERROR(DATEDIF(Table2[[#This Row],[Referral Date]],Table2[[#This Row],[FTC Screening Date]],"d"),IFERROR(IF(DATEDIF(Table2[[#This Row],[FTC Screening Date]],Table2[[#This Row],[Referral Date]],"d")&gt;0,0,""),"")))</f>
        <v/>
      </c>
      <c r="AH341" s="4" t="str">
        <f>IFERROR(VLOOKUP(Table2[[#This Row],[Agency Name]],'Dropdown Values'!A:B,2,FALSE),"")</f>
        <v/>
      </c>
      <c r="AI341" s="2" t="str">
        <f>IF(OR(Table2[[#This Row],[Current Investigation Start Date]]="",Table2[[#This Row],[Referral Date]]=""),"",IFERROR(NETWORKDAYS(I341,J341,Holidays),""))</f>
        <v/>
      </c>
      <c r="AJ341" s="2" t="str">
        <f>IF(OR(Table2[[#This Row],[Initial Engagement Attempt Date]]="",Table2[[#This Row],[FTC Screening Date]]=""),"",IFERROR(NETWORKDAYS(Table2[[#This Row],[Initial Engagement Attempt Date]],Table2[[#This Row],[FTC Screening Date]],Holidays),""))</f>
        <v/>
      </c>
      <c r="AK34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41" s="4">
        <f>COUNTIFS(Table2[Agency Name],Table2[[#This Row],[Agency Name]],Table2[Client ID],Table2[[#This Row],[Client ID]])</f>
        <v>0</v>
      </c>
    </row>
    <row r="342" spans="12:38">
      <c r="L342" s="13"/>
      <c r="M342" s="13"/>
      <c r="N342" s="13"/>
      <c r="P342" s="13"/>
      <c r="W342" s="13"/>
      <c r="X342" s="13"/>
      <c r="AA34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4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42" s="4" t="str" cm="1">
        <f t="array" aca="1" ref="AC34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42" s="4">
        <f ca="1">LEN(Table2[[#This Row],[Data Checks]])</f>
        <v>0</v>
      </c>
      <c r="AE342" s="4" t="str">
        <f>IF(LEN(TRIM(Table2[[#This Row],[Referral Date]]))=0,"",IFERROR(NETWORKDAYS(Table2[[#This Row],[Referral Date]],EOMONTH(DATE('Reporting Month'!$B$2,'Reporting Month'!$B$1,1),0),Holidays),-NETWORKDAYS(EOMONTH(DATE('Reporting Month'!$B$2,'Reporting Month'!$B$1,1),0),Table2[[#This Row],[Referral Date]],Holidays)))</f>
        <v/>
      </c>
      <c r="AF34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42" s="4" t="str">
        <f>IF(OR(Table2[[#This Row],[Referral Date]]="",Table2[[#This Row],[FTC Screening Date]]=""),"",IFERROR(DATEDIF(Table2[[#This Row],[Referral Date]],Table2[[#This Row],[FTC Screening Date]],"d"),IFERROR(IF(DATEDIF(Table2[[#This Row],[FTC Screening Date]],Table2[[#This Row],[Referral Date]],"d")&gt;0,0,""),"")))</f>
        <v/>
      </c>
      <c r="AH342" s="4" t="str">
        <f>IFERROR(VLOOKUP(Table2[[#This Row],[Agency Name]],'Dropdown Values'!A:B,2,FALSE),"")</f>
        <v/>
      </c>
      <c r="AI342" s="2" t="str">
        <f>IF(OR(Table2[[#This Row],[Current Investigation Start Date]]="",Table2[[#This Row],[Referral Date]]=""),"",IFERROR(NETWORKDAYS(I342,J342,Holidays),""))</f>
        <v/>
      </c>
      <c r="AJ342" s="2" t="str">
        <f>IF(OR(Table2[[#This Row],[Initial Engagement Attempt Date]]="",Table2[[#This Row],[FTC Screening Date]]=""),"",IFERROR(NETWORKDAYS(Table2[[#This Row],[Initial Engagement Attempt Date]],Table2[[#This Row],[FTC Screening Date]],Holidays),""))</f>
        <v/>
      </c>
      <c r="AK34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42" s="4">
        <f>COUNTIFS(Table2[Agency Name],Table2[[#This Row],[Agency Name]],Table2[Client ID],Table2[[#This Row],[Client ID]])</f>
        <v>0</v>
      </c>
    </row>
    <row r="343" spans="12:38">
      <c r="L343" s="13"/>
      <c r="M343" s="13"/>
      <c r="N343" s="13"/>
      <c r="P343" s="13"/>
      <c r="W343" s="13"/>
      <c r="X343" s="13"/>
      <c r="AA34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4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43" s="4" t="str" cm="1">
        <f t="array" aca="1" ref="AC34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43" s="4">
        <f ca="1">LEN(Table2[[#This Row],[Data Checks]])</f>
        <v>0</v>
      </c>
      <c r="AE343" s="4" t="str">
        <f>IF(LEN(TRIM(Table2[[#This Row],[Referral Date]]))=0,"",IFERROR(NETWORKDAYS(Table2[[#This Row],[Referral Date]],EOMONTH(DATE('Reporting Month'!$B$2,'Reporting Month'!$B$1,1),0),Holidays),-NETWORKDAYS(EOMONTH(DATE('Reporting Month'!$B$2,'Reporting Month'!$B$1,1),0),Table2[[#This Row],[Referral Date]],Holidays)))</f>
        <v/>
      </c>
      <c r="AF34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43" s="4" t="str">
        <f>IF(OR(Table2[[#This Row],[Referral Date]]="",Table2[[#This Row],[FTC Screening Date]]=""),"",IFERROR(DATEDIF(Table2[[#This Row],[Referral Date]],Table2[[#This Row],[FTC Screening Date]],"d"),IFERROR(IF(DATEDIF(Table2[[#This Row],[FTC Screening Date]],Table2[[#This Row],[Referral Date]],"d")&gt;0,0,""),"")))</f>
        <v/>
      </c>
      <c r="AH343" s="4" t="str">
        <f>IFERROR(VLOOKUP(Table2[[#This Row],[Agency Name]],'Dropdown Values'!A:B,2,FALSE),"")</f>
        <v/>
      </c>
      <c r="AI343" s="2" t="str">
        <f>IF(OR(Table2[[#This Row],[Current Investigation Start Date]]="",Table2[[#This Row],[Referral Date]]=""),"",IFERROR(NETWORKDAYS(I343,J343,Holidays),""))</f>
        <v/>
      </c>
      <c r="AJ343" s="2" t="str">
        <f>IF(OR(Table2[[#This Row],[Initial Engagement Attempt Date]]="",Table2[[#This Row],[FTC Screening Date]]=""),"",IFERROR(NETWORKDAYS(Table2[[#This Row],[Initial Engagement Attempt Date]],Table2[[#This Row],[FTC Screening Date]],Holidays),""))</f>
        <v/>
      </c>
      <c r="AK34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43" s="4">
        <f>COUNTIFS(Table2[Agency Name],Table2[[#This Row],[Agency Name]],Table2[Client ID],Table2[[#This Row],[Client ID]])</f>
        <v>0</v>
      </c>
    </row>
    <row r="344" spans="12:38">
      <c r="L344" s="13"/>
      <c r="M344" s="13"/>
      <c r="N344" s="13"/>
      <c r="P344" s="13"/>
      <c r="W344" s="13"/>
      <c r="X344" s="13"/>
      <c r="AA34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4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44" s="4" t="str" cm="1">
        <f t="array" aca="1" ref="AC34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44" s="4">
        <f ca="1">LEN(Table2[[#This Row],[Data Checks]])</f>
        <v>0</v>
      </c>
      <c r="AE344" s="4" t="str">
        <f>IF(LEN(TRIM(Table2[[#This Row],[Referral Date]]))=0,"",IFERROR(NETWORKDAYS(Table2[[#This Row],[Referral Date]],EOMONTH(DATE('Reporting Month'!$B$2,'Reporting Month'!$B$1,1),0),Holidays),-NETWORKDAYS(EOMONTH(DATE('Reporting Month'!$B$2,'Reporting Month'!$B$1,1),0),Table2[[#This Row],[Referral Date]],Holidays)))</f>
        <v/>
      </c>
      <c r="AF34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44" s="4" t="str">
        <f>IF(OR(Table2[[#This Row],[Referral Date]]="",Table2[[#This Row],[FTC Screening Date]]=""),"",IFERROR(DATEDIF(Table2[[#This Row],[Referral Date]],Table2[[#This Row],[FTC Screening Date]],"d"),IFERROR(IF(DATEDIF(Table2[[#This Row],[FTC Screening Date]],Table2[[#This Row],[Referral Date]],"d")&gt;0,0,""),"")))</f>
        <v/>
      </c>
      <c r="AH344" s="4" t="str">
        <f>IFERROR(VLOOKUP(Table2[[#This Row],[Agency Name]],'Dropdown Values'!A:B,2,FALSE),"")</f>
        <v/>
      </c>
      <c r="AI344" s="2" t="str">
        <f>IF(OR(Table2[[#This Row],[Current Investigation Start Date]]="",Table2[[#This Row],[Referral Date]]=""),"",IFERROR(NETWORKDAYS(I344,J344,Holidays),""))</f>
        <v/>
      </c>
      <c r="AJ344" s="2" t="str">
        <f>IF(OR(Table2[[#This Row],[Initial Engagement Attempt Date]]="",Table2[[#This Row],[FTC Screening Date]]=""),"",IFERROR(NETWORKDAYS(Table2[[#This Row],[Initial Engagement Attempt Date]],Table2[[#This Row],[FTC Screening Date]],Holidays),""))</f>
        <v/>
      </c>
      <c r="AK34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44" s="4">
        <f>COUNTIFS(Table2[Agency Name],Table2[[#This Row],[Agency Name]],Table2[Client ID],Table2[[#This Row],[Client ID]])</f>
        <v>0</v>
      </c>
    </row>
    <row r="345" spans="12:38">
      <c r="L345" s="13"/>
      <c r="M345" s="13"/>
      <c r="N345" s="13"/>
      <c r="P345" s="13"/>
      <c r="W345" s="13"/>
      <c r="X345" s="13"/>
      <c r="AA34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4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45" s="4" t="str" cm="1">
        <f t="array" aca="1" ref="AC34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45" s="4">
        <f ca="1">LEN(Table2[[#This Row],[Data Checks]])</f>
        <v>0</v>
      </c>
      <c r="AE345" s="4" t="str">
        <f>IF(LEN(TRIM(Table2[[#This Row],[Referral Date]]))=0,"",IFERROR(NETWORKDAYS(Table2[[#This Row],[Referral Date]],EOMONTH(DATE('Reporting Month'!$B$2,'Reporting Month'!$B$1,1),0),Holidays),-NETWORKDAYS(EOMONTH(DATE('Reporting Month'!$B$2,'Reporting Month'!$B$1,1),0),Table2[[#This Row],[Referral Date]],Holidays)))</f>
        <v/>
      </c>
      <c r="AF34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45" s="4" t="str">
        <f>IF(OR(Table2[[#This Row],[Referral Date]]="",Table2[[#This Row],[FTC Screening Date]]=""),"",IFERROR(DATEDIF(Table2[[#This Row],[Referral Date]],Table2[[#This Row],[FTC Screening Date]],"d"),IFERROR(IF(DATEDIF(Table2[[#This Row],[FTC Screening Date]],Table2[[#This Row],[Referral Date]],"d")&gt;0,0,""),"")))</f>
        <v/>
      </c>
      <c r="AH345" s="4" t="str">
        <f>IFERROR(VLOOKUP(Table2[[#This Row],[Agency Name]],'Dropdown Values'!A:B,2,FALSE),"")</f>
        <v/>
      </c>
      <c r="AI345" s="2" t="str">
        <f>IF(OR(Table2[[#This Row],[Current Investigation Start Date]]="",Table2[[#This Row],[Referral Date]]=""),"",IFERROR(NETWORKDAYS(I345,J345,Holidays),""))</f>
        <v/>
      </c>
      <c r="AJ345" s="2" t="str">
        <f>IF(OR(Table2[[#This Row],[Initial Engagement Attempt Date]]="",Table2[[#This Row],[FTC Screening Date]]=""),"",IFERROR(NETWORKDAYS(Table2[[#This Row],[Initial Engagement Attempt Date]],Table2[[#This Row],[FTC Screening Date]],Holidays),""))</f>
        <v/>
      </c>
      <c r="AK34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45" s="4">
        <f>COUNTIFS(Table2[Agency Name],Table2[[#This Row],[Agency Name]],Table2[Client ID],Table2[[#This Row],[Client ID]])</f>
        <v>0</v>
      </c>
    </row>
    <row r="346" spans="12:38">
      <c r="L346" s="13"/>
      <c r="M346" s="13"/>
      <c r="N346" s="13"/>
      <c r="P346" s="13"/>
      <c r="W346" s="13"/>
      <c r="X346" s="13"/>
      <c r="AA34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4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46" s="4" t="str" cm="1">
        <f t="array" aca="1" ref="AC34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46" s="4">
        <f ca="1">LEN(Table2[[#This Row],[Data Checks]])</f>
        <v>0</v>
      </c>
      <c r="AE346" s="4" t="str">
        <f>IF(LEN(TRIM(Table2[[#This Row],[Referral Date]]))=0,"",IFERROR(NETWORKDAYS(Table2[[#This Row],[Referral Date]],EOMONTH(DATE('Reporting Month'!$B$2,'Reporting Month'!$B$1,1),0),Holidays),-NETWORKDAYS(EOMONTH(DATE('Reporting Month'!$B$2,'Reporting Month'!$B$1,1),0),Table2[[#This Row],[Referral Date]],Holidays)))</f>
        <v/>
      </c>
      <c r="AF34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46" s="4" t="str">
        <f>IF(OR(Table2[[#This Row],[Referral Date]]="",Table2[[#This Row],[FTC Screening Date]]=""),"",IFERROR(DATEDIF(Table2[[#This Row],[Referral Date]],Table2[[#This Row],[FTC Screening Date]],"d"),IFERROR(IF(DATEDIF(Table2[[#This Row],[FTC Screening Date]],Table2[[#This Row],[Referral Date]],"d")&gt;0,0,""),"")))</f>
        <v/>
      </c>
      <c r="AH346" s="4" t="str">
        <f>IFERROR(VLOOKUP(Table2[[#This Row],[Agency Name]],'Dropdown Values'!A:B,2,FALSE),"")</f>
        <v/>
      </c>
      <c r="AI346" s="2" t="str">
        <f>IF(OR(Table2[[#This Row],[Current Investigation Start Date]]="",Table2[[#This Row],[Referral Date]]=""),"",IFERROR(NETWORKDAYS(I346,J346,Holidays),""))</f>
        <v/>
      </c>
      <c r="AJ346" s="2" t="str">
        <f>IF(OR(Table2[[#This Row],[Initial Engagement Attempt Date]]="",Table2[[#This Row],[FTC Screening Date]]=""),"",IFERROR(NETWORKDAYS(Table2[[#This Row],[Initial Engagement Attempt Date]],Table2[[#This Row],[FTC Screening Date]],Holidays),""))</f>
        <v/>
      </c>
      <c r="AK34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46" s="4">
        <f>COUNTIFS(Table2[Agency Name],Table2[[#This Row],[Agency Name]],Table2[Client ID],Table2[[#This Row],[Client ID]])</f>
        <v>0</v>
      </c>
    </row>
    <row r="347" spans="12:38">
      <c r="L347" s="13"/>
      <c r="M347" s="13"/>
      <c r="N347" s="13"/>
      <c r="P347" s="13"/>
      <c r="W347" s="13"/>
      <c r="X347" s="13"/>
      <c r="AA34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4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47" s="4" t="str" cm="1">
        <f t="array" aca="1" ref="AC34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47" s="4">
        <f ca="1">LEN(Table2[[#This Row],[Data Checks]])</f>
        <v>0</v>
      </c>
      <c r="AE347" s="4" t="str">
        <f>IF(LEN(TRIM(Table2[[#This Row],[Referral Date]]))=0,"",IFERROR(NETWORKDAYS(Table2[[#This Row],[Referral Date]],EOMONTH(DATE('Reporting Month'!$B$2,'Reporting Month'!$B$1,1),0),Holidays),-NETWORKDAYS(EOMONTH(DATE('Reporting Month'!$B$2,'Reporting Month'!$B$1,1),0),Table2[[#This Row],[Referral Date]],Holidays)))</f>
        <v/>
      </c>
      <c r="AF34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47" s="4" t="str">
        <f>IF(OR(Table2[[#This Row],[Referral Date]]="",Table2[[#This Row],[FTC Screening Date]]=""),"",IFERROR(DATEDIF(Table2[[#This Row],[Referral Date]],Table2[[#This Row],[FTC Screening Date]],"d"),IFERROR(IF(DATEDIF(Table2[[#This Row],[FTC Screening Date]],Table2[[#This Row],[Referral Date]],"d")&gt;0,0,""),"")))</f>
        <v/>
      </c>
      <c r="AH347" s="4" t="str">
        <f>IFERROR(VLOOKUP(Table2[[#This Row],[Agency Name]],'Dropdown Values'!A:B,2,FALSE),"")</f>
        <v/>
      </c>
      <c r="AI347" s="2" t="str">
        <f>IF(OR(Table2[[#This Row],[Current Investigation Start Date]]="",Table2[[#This Row],[Referral Date]]=""),"",IFERROR(NETWORKDAYS(I347,J347,Holidays),""))</f>
        <v/>
      </c>
      <c r="AJ347" s="2" t="str">
        <f>IF(OR(Table2[[#This Row],[Initial Engagement Attempt Date]]="",Table2[[#This Row],[FTC Screening Date]]=""),"",IFERROR(NETWORKDAYS(Table2[[#This Row],[Initial Engagement Attempt Date]],Table2[[#This Row],[FTC Screening Date]],Holidays),""))</f>
        <v/>
      </c>
      <c r="AK34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47" s="4">
        <f>COUNTIFS(Table2[Agency Name],Table2[[#This Row],[Agency Name]],Table2[Client ID],Table2[[#This Row],[Client ID]])</f>
        <v>0</v>
      </c>
    </row>
    <row r="348" spans="12:38">
      <c r="L348" s="13"/>
      <c r="M348" s="13"/>
      <c r="N348" s="13"/>
      <c r="P348" s="13"/>
      <c r="W348" s="13"/>
      <c r="X348" s="13"/>
      <c r="AA34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4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48" s="4" t="str" cm="1">
        <f t="array" aca="1" ref="AC34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48" s="4">
        <f ca="1">LEN(Table2[[#This Row],[Data Checks]])</f>
        <v>0</v>
      </c>
      <c r="AE348" s="4" t="str">
        <f>IF(LEN(TRIM(Table2[[#This Row],[Referral Date]]))=0,"",IFERROR(NETWORKDAYS(Table2[[#This Row],[Referral Date]],EOMONTH(DATE('Reporting Month'!$B$2,'Reporting Month'!$B$1,1),0),Holidays),-NETWORKDAYS(EOMONTH(DATE('Reporting Month'!$B$2,'Reporting Month'!$B$1,1),0),Table2[[#This Row],[Referral Date]],Holidays)))</f>
        <v/>
      </c>
      <c r="AF34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48" s="4" t="str">
        <f>IF(OR(Table2[[#This Row],[Referral Date]]="",Table2[[#This Row],[FTC Screening Date]]=""),"",IFERROR(DATEDIF(Table2[[#This Row],[Referral Date]],Table2[[#This Row],[FTC Screening Date]],"d"),IFERROR(IF(DATEDIF(Table2[[#This Row],[FTC Screening Date]],Table2[[#This Row],[Referral Date]],"d")&gt;0,0,""),"")))</f>
        <v/>
      </c>
      <c r="AH348" s="4" t="str">
        <f>IFERROR(VLOOKUP(Table2[[#This Row],[Agency Name]],'Dropdown Values'!A:B,2,FALSE),"")</f>
        <v/>
      </c>
      <c r="AI348" s="2" t="str">
        <f>IF(OR(Table2[[#This Row],[Current Investigation Start Date]]="",Table2[[#This Row],[Referral Date]]=""),"",IFERROR(NETWORKDAYS(I348,J348,Holidays),""))</f>
        <v/>
      </c>
      <c r="AJ348" s="2" t="str">
        <f>IF(OR(Table2[[#This Row],[Initial Engagement Attempt Date]]="",Table2[[#This Row],[FTC Screening Date]]=""),"",IFERROR(NETWORKDAYS(Table2[[#This Row],[Initial Engagement Attempt Date]],Table2[[#This Row],[FTC Screening Date]],Holidays),""))</f>
        <v/>
      </c>
      <c r="AK34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48" s="4">
        <f>COUNTIFS(Table2[Agency Name],Table2[[#This Row],[Agency Name]],Table2[Client ID],Table2[[#This Row],[Client ID]])</f>
        <v>0</v>
      </c>
    </row>
    <row r="349" spans="12:38">
      <c r="L349" s="13"/>
      <c r="M349" s="13"/>
      <c r="N349" s="13"/>
      <c r="P349" s="13"/>
      <c r="W349" s="13"/>
      <c r="X349" s="13"/>
      <c r="AA34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4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49" s="4" t="str" cm="1">
        <f t="array" aca="1" ref="AC34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49" s="4">
        <f ca="1">LEN(Table2[[#This Row],[Data Checks]])</f>
        <v>0</v>
      </c>
      <c r="AE349" s="4" t="str">
        <f>IF(LEN(TRIM(Table2[[#This Row],[Referral Date]]))=0,"",IFERROR(NETWORKDAYS(Table2[[#This Row],[Referral Date]],EOMONTH(DATE('Reporting Month'!$B$2,'Reporting Month'!$B$1,1),0),Holidays),-NETWORKDAYS(EOMONTH(DATE('Reporting Month'!$B$2,'Reporting Month'!$B$1,1),0),Table2[[#This Row],[Referral Date]],Holidays)))</f>
        <v/>
      </c>
      <c r="AF34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49" s="4" t="str">
        <f>IF(OR(Table2[[#This Row],[Referral Date]]="",Table2[[#This Row],[FTC Screening Date]]=""),"",IFERROR(DATEDIF(Table2[[#This Row],[Referral Date]],Table2[[#This Row],[FTC Screening Date]],"d"),IFERROR(IF(DATEDIF(Table2[[#This Row],[FTC Screening Date]],Table2[[#This Row],[Referral Date]],"d")&gt;0,0,""),"")))</f>
        <v/>
      </c>
      <c r="AH349" s="4" t="str">
        <f>IFERROR(VLOOKUP(Table2[[#This Row],[Agency Name]],'Dropdown Values'!A:B,2,FALSE),"")</f>
        <v/>
      </c>
      <c r="AI349" s="2" t="str">
        <f>IF(OR(Table2[[#This Row],[Current Investigation Start Date]]="",Table2[[#This Row],[Referral Date]]=""),"",IFERROR(NETWORKDAYS(I349,J349,Holidays),""))</f>
        <v/>
      </c>
      <c r="AJ349" s="2" t="str">
        <f>IF(OR(Table2[[#This Row],[Initial Engagement Attempt Date]]="",Table2[[#This Row],[FTC Screening Date]]=""),"",IFERROR(NETWORKDAYS(Table2[[#This Row],[Initial Engagement Attempt Date]],Table2[[#This Row],[FTC Screening Date]],Holidays),""))</f>
        <v/>
      </c>
      <c r="AK34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49" s="4">
        <f>COUNTIFS(Table2[Agency Name],Table2[[#This Row],[Agency Name]],Table2[Client ID],Table2[[#This Row],[Client ID]])</f>
        <v>0</v>
      </c>
    </row>
    <row r="350" spans="12:38">
      <c r="L350" s="13"/>
      <c r="M350" s="13"/>
      <c r="N350" s="13"/>
      <c r="P350" s="13"/>
      <c r="W350" s="13"/>
      <c r="X350" s="13"/>
      <c r="AA35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5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50" s="4" t="str" cm="1">
        <f t="array" aca="1" ref="AC35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50" s="4">
        <f ca="1">LEN(Table2[[#This Row],[Data Checks]])</f>
        <v>0</v>
      </c>
      <c r="AE350" s="4" t="str">
        <f>IF(LEN(TRIM(Table2[[#This Row],[Referral Date]]))=0,"",IFERROR(NETWORKDAYS(Table2[[#This Row],[Referral Date]],EOMONTH(DATE('Reporting Month'!$B$2,'Reporting Month'!$B$1,1),0),Holidays),-NETWORKDAYS(EOMONTH(DATE('Reporting Month'!$B$2,'Reporting Month'!$B$1,1),0),Table2[[#This Row],[Referral Date]],Holidays)))</f>
        <v/>
      </c>
      <c r="AF35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50" s="4" t="str">
        <f>IF(OR(Table2[[#This Row],[Referral Date]]="",Table2[[#This Row],[FTC Screening Date]]=""),"",IFERROR(DATEDIF(Table2[[#This Row],[Referral Date]],Table2[[#This Row],[FTC Screening Date]],"d"),IFERROR(IF(DATEDIF(Table2[[#This Row],[FTC Screening Date]],Table2[[#This Row],[Referral Date]],"d")&gt;0,0,""),"")))</f>
        <v/>
      </c>
      <c r="AH350" s="4" t="str">
        <f>IFERROR(VLOOKUP(Table2[[#This Row],[Agency Name]],'Dropdown Values'!A:B,2,FALSE),"")</f>
        <v/>
      </c>
      <c r="AI350" s="2" t="str">
        <f>IF(OR(Table2[[#This Row],[Current Investigation Start Date]]="",Table2[[#This Row],[Referral Date]]=""),"",IFERROR(NETWORKDAYS(I350,J350,Holidays),""))</f>
        <v/>
      </c>
      <c r="AJ350" s="2" t="str">
        <f>IF(OR(Table2[[#This Row],[Initial Engagement Attempt Date]]="",Table2[[#This Row],[FTC Screening Date]]=""),"",IFERROR(NETWORKDAYS(Table2[[#This Row],[Initial Engagement Attempt Date]],Table2[[#This Row],[FTC Screening Date]],Holidays),""))</f>
        <v/>
      </c>
      <c r="AK35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50" s="4">
        <f>COUNTIFS(Table2[Agency Name],Table2[[#This Row],[Agency Name]],Table2[Client ID],Table2[[#This Row],[Client ID]])</f>
        <v>0</v>
      </c>
    </row>
    <row r="351" spans="12:38">
      <c r="L351" s="13"/>
      <c r="M351" s="13"/>
      <c r="N351" s="13"/>
      <c r="P351" s="13"/>
      <c r="W351" s="13"/>
      <c r="X351" s="13"/>
      <c r="AA35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5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51" s="4" t="str" cm="1">
        <f t="array" aca="1" ref="AC35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51" s="4">
        <f ca="1">LEN(Table2[[#This Row],[Data Checks]])</f>
        <v>0</v>
      </c>
      <c r="AE351" s="4" t="str">
        <f>IF(LEN(TRIM(Table2[[#This Row],[Referral Date]]))=0,"",IFERROR(NETWORKDAYS(Table2[[#This Row],[Referral Date]],EOMONTH(DATE('Reporting Month'!$B$2,'Reporting Month'!$B$1,1),0),Holidays),-NETWORKDAYS(EOMONTH(DATE('Reporting Month'!$B$2,'Reporting Month'!$B$1,1),0),Table2[[#This Row],[Referral Date]],Holidays)))</f>
        <v/>
      </c>
      <c r="AF35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51" s="4" t="str">
        <f>IF(OR(Table2[[#This Row],[Referral Date]]="",Table2[[#This Row],[FTC Screening Date]]=""),"",IFERROR(DATEDIF(Table2[[#This Row],[Referral Date]],Table2[[#This Row],[FTC Screening Date]],"d"),IFERROR(IF(DATEDIF(Table2[[#This Row],[FTC Screening Date]],Table2[[#This Row],[Referral Date]],"d")&gt;0,0,""),"")))</f>
        <v/>
      </c>
      <c r="AH351" s="4" t="str">
        <f>IFERROR(VLOOKUP(Table2[[#This Row],[Agency Name]],'Dropdown Values'!A:B,2,FALSE),"")</f>
        <v/>
      </c>
      <c r="AI351" s="2" t="str">
        <f>IF(OR(Table2[[#This Row],[Current Investigation Start Date]]="",Table2[[#This Row],[Referral Date]]=""),"",IFERROR(NETWORKDAYS(I351,J351,Holidays),""))</f>
        <v/>
      </c>
      <c r="AJ351" s="2" t="str">
        <f>IF(OR(Table2[[#This Row],[Initial Engagement Attempt Date]]="",Table2[[#This Row],[FTC Screening Date]]=""),"",IFERROR(NETWORKDAYS(Table2[[#This Row],[Initial Engagement Attempt Date]],Table2[[#This Row],[FTC Screening Date]],Holidays),""))</f>
        <v/>
      </c>
      <c r="AK35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51" s="4">
        <f>COUNTIFS(Table2[Agency Name],Table2[[#This Row],[Agency Name]],Table2[Client ID],Table2[[#This Row],[Client ID]])</f>
        <v>0</v>
      </c>
    </row>
    <row r="352" spans="12:38">
      <c r="L352" s="13"/>
      <c r="M352" s="13"/>
      <c r="N352" s="13"/>
      <c r="P352" s="13"/>
      <c r="W352" s="13"/>
      <c r="X352" s="13"/>
      <c r="AA35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5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52" s="4" t="str" cm="1">
        <f t="array" aca="1" ref="AC35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52" s="4">
        <f ca="1">LEN(Table2[[#This Row],[Data Checks]])</f>
        <v>0</v>
      </c>
      <c r="AE352" s="4" t="str">
        <f>IF(LEN(TRIM(Table2[[#This Row],[Referral Date]]))=0,"",IFERROR(NETWORKDAYS(Table2[[#This Row],[Referral Date]],EOMONTH(DATE('Reporting Month'!$B$2,'Reporting Month'!$B$1,1),0),Holidays),-NETWORKDAYS(EOMONTH(DATE('Reporting Month'!$B$2,'Reporting Month'!$B$1,1),0),Table2[[#This Row],[Referral Date]],Holidays)))</f>
        <v/>
      </c>
      <c r="AF35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52" s="4" t="str">
        <f>IF(OR(Table2[[#This Row],[Referral Date]]="",Table2[[#This Row],[FTC Screening Date]]=""),"",IFERROR(DATEDIF(Table2[[#This Row],[Referral Date]],Table2[[#This Row],[FTC Screening Date]],"d"),IFERROR(IF(DATEDIF(Table2[[#This Row],[FTC Screening Date]],Table2[[#This Row],[Referral Date]],"d")&gt;0,0,""),"")))</f>
        <v/>
      </c>
      <c r="AH352" s="4" t="str">
        <f>IFERROR(VLOOKUP(Table2[[#This Row],[Agency Name]],'Dropdown Values'!A:B,2,FALSE),"")</f>
        <v/>
      </c>
      <c r="AI352" s="2" t="str">
        <f>IF(OR(Table2[[#This Row],[Current Investigation Start Date]]="",Table2[[#This Row],[Referral Date]]=""),"",IFERROR(NETWORKDAYS(I352,J352,Holidays),""))</f>
        <v/>
      </c>
      <c r="AJ352" s="2" t="str">
        <f>IF(OR(Table2[[#This Row],[Initial Engagement Attempt Date]]="",Table2[[#This Row],[FTC Screening Date]]=""),"",IFERROR(NETWORKDAYS(Table2[[#This Row],[Initial Engagement Attempt Date]],Table2[[#This Row],[FTC Screening Date]],Holidays),""))</f>
        <v/>
      </c>
      <c r="AK35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52" s="4">
        <f>COUNTIFS(Table2[Agency Name],Table2[[#This Row],[Agency Name]],Table2[Client ID],Table2[[#This Row],[Client ID]])</f>
        <v>0</v>
      </c>
    </row>
    <row r="353" spans="12:38">
      <c r="L353" s="13"/>
      <c r="M353" s="13"/>
      <c r="N353" s="13"/>
      <c r="P353" s="13"/>
      <c r="W353" s="13"/>
      <c r="X353" s="13"/>
      <c r="AA35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5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53" s="4" t="str" cm="1">
        <f t="array" aca="1" ref="AC35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53" s="4">
        <f ca="1">LEN(Table2[[#This Row],[Data Checks]])</f>
        <v>0</v>
      </c>
      <c r="AE353" s="4" t="str">
        <f>IF(LEN(TRIM(Table2[[#This Row],[Referral Date]]))=0,"",IFERROR(NETWORKDAYS(Table2[[#This Row],[Referral Date]],EOMONTH(DATE('Reporting Month'!$B$2,'Reporting Month'!$B$1,1),0),Holidays),-NETWORKDAYS(EOMONTH(DATE('Reporting Month'!$B$2,'Reporting Month'!$B$1,1),0),Table2[[#This Row],[Referral Date]],Holidays)))</f>
        <v/>
      </c>
      <c r="AF35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53" s="4" t="str">
        <f>IF(OR(Table2[[#This Row],[Referral Date]]="",Table2[[#This Row],[FTC Screening Date]]=""),"",IFERROR(DATEDIF(Table2[[#This Row],[Referral Date]],Table2[[#This Row],[FTC Screening Date]],"d"),IFERROR(IF(DATEDIF(Table2[[#This Row],[FTC Screening Date]],Table2[[#This Row],[Referral Date]],"d")&gt;0,0,""),"")))</f>
        <v/>
      </c>
      <c r="AH353" s="4" t="str">
        <f>IFERROR(VLOOKUP(Table2[[#This Row],[Agency Name]],'Dropdown Values'!A:B,2,FALSE),"")</f>
        <v/>
      </c>
      <c r="AI353" s="2" t="str">
        <f>IF(OR(Table2[[#This Row],[Current Investigation Start Date]]="",Table2[[#This Row],[Referral Date]]=""),"",IFERROR(NETWORKDAYS(I353,J353,Holidays),""))</f>
        <v/>
      </c>
      <c r="AJ353" s="2" t="str">
        <f>IF(OR(Table2[[#This Row],[Initial Engagement Attempt Date]]="",Table2[[#This Row],[FTC Screening Date]]=""),"",IFERROR(NETWORKDAYS(Table2[[#This Row],[Initial Engagement Attempt Date]],Table2[[#This Row],[FTC Screening Date]],Holidays),""))</f>
        <v/>
      </c>
      <c r="AK35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53" s="4">
        <f>COUNTIFS(Table2[Agency Name],Table2[[#This Row],[Agency Name]],Table2[Client ID],Table2[[#This Row],[Client ID]])</f>
        <v>0</v>
      </c>
    </row>
    <row r="354" spans="12:38">
      <c r="L354" s="13"/>
      <c r="M354" s="13"/>
      <c r="N354" s="13"/>
      <c r="P354" s="13"/>
      <c r="W354" s="13"/>
      <c r="X354" s="13"/>
      <c r="AA35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5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54" s="4" t="str" cm="1">
        <f t="array" aca="1" ref="AC35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54" s="4">
        <f ca="1">LEN(Table2[[#This Row],[Data Checks]])</f>
        <v>0</v>
      </c>
      <c r="AE354" s="4" t="str">
        <f>IF(LEN(TRIM(Table2[[#This Row],[Referral Date]]))=0,"",IFERROR(NETWORKDAYS(Table2[[#This Row],[Referral Date]],EOMONTH(DATE('Reporting Month'!$B$2,'Reporting Month'!$B$1,1),0),Holidays),-NETWORKDAYS(EOMONTH(DATE('Reporting Month'!$B$2,'Reporting Month'!$B$1,1),0),Table2[[#This Row],[Referral Date]],Holidays)))</f>
        <v/>
      </c>
      <c r="AF35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54" s="4" t="str">
        <f>IF(OR(Table2[[#This Row],[Referral Date]]="",Table2[[#This Row],[FTC Screening Date]]=""),"",IFERROR(DATEDIF(Table2[[#This Row],[Referral Date]],Table2[[#This Row],[FTC Screening Date]],"d"),IFERROR(IF(DATEDIF(Table2[[#This Row],[FTC Screening Date]],Table2[[#This Row],[Referral Date]],"d")&gt;0,0,""),"")))</f>
        <v/>
      </c>
      <c r="AH354" s="4" t="str">
        <f>IFERROR(VLOOKUP(Table2[[#This Row],[Agency Name]],'Dropdown Values'!A:B,2,FALSE),"")</f>
        <v/>
      </c>
      <c r="AI354" s="2" t="str">
        <f>IF(OR(Table2[[#This Row],[Current Investigation Start Date]]="",Table2[[#This Row],[Referral Date]]=""),"",IFERROR(NETWORKDAYS(I354,J354,Holidays),""))</f>
        <v/>
      </c>
      <c r="AJ354" s="2" t="str">
        <f>IF(OR(Table2[[#This Row],[Initial Engagement Attempt Date]]="",Table2[[#This Row],[FTC Screening Date]]=""),"",IFERROR(NETWORKDAYS(Table2[[#This Row],[Initial Engagement Attempt Date]],Table2[[#This Row],[FTC Screening Date]],Holidays),""))</f>
        <v/>
      </c>
      <c r="AK35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54" s="4">
        <f>COUNTIFS(Table2[Agency Name],Table2[[#This Row],[Agency Name]],Table2[Client ID],Table2[[#This Row],[Client ID]])</f>
        <v>0</v>
      </c>
    </row>
    <row r="355" spans="12:38">
      <c r="L355" s="13"/>
      <c r="M355" s="13"/>
      <c r="N355" s="13"/>
      <c r="P355" s="13"/>
      <c r="W355" s="13"/>
      <c r="X355" s="13"/>
      <c r="AA35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5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55" s="4" t="str" cm="1">
        <f t="array" aca="1" ref="AC35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55" s="4">
        <f ca="1">LEN(Table2[[#This Row],[Data Checks]])</f>
        <v>0</v>
      </c>
      <c r="AE355" s="4" t="str">
        <f>IF(LEN(TRIM(Table2[[#This Row],[Referral Date]]))=0,"",IFERROR(NETWORKDAYS(Table2[[#This Row],[Referral Date]],EOMONTH(DATE('Reporting Month'!$B$2,'Reporting Month'!$B$1,1),0),Holidays),-NETWORKDAYS(EOMONTH(DATE('Reporting Month'!$B$2,'Reporting Month'!$B$1,1),0),Table2[[#This Row],[Referral Date]],Holidays)))</f>
        <v/>
      </c>
      <c r="AF35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55" s="4" t="str">
        <f>IF(OR(Table2[[#This Row],[Referral Date]]="",Table2[[#This Row],[FTC Screening Date]]=""),"",IFERROR(DATEDIF(Table2[[#This Row],[Referral Date]],Table2[[#This Row],[FTC Screening Date]],"d"),IFERROR(IF(DATEDIF(Table2[[#This Row],[FTC Screening Date]],Table2[[#This Row],[Referral Date]],"d")&gt;0,0,""),"")))</f>
        <v/>
      </c>
      <c r="AH355" s="4" t="str">
        <f>IFERROR(VLOOKUP(Table2[[#This Row],[Agency Name]],'Dropdown Values'!A:B,2,FALSE),"")</f>
        <v/>
      </c>
      <c r="AI355" s="2" t="str">
        <f>IF(OR(Table2[[#This Row],[Current Investigation Start Date]]="",Table2[[#This Row],[Referral Date]]=""),"",IFERROR(NETWORKDAYS(I355,J355,Holidays),""))</f>
        <v/>
      </c>
      <c r="AJ355" s="2" t="str">
        <f>IF(OR(Table2[[#This Row],[Initial Engagement Attempt Date]]="",Table2[[#This Row],[FTC Screening Date]]=""),"",IFERROR(NETWORKDAYS(Table2[[#This Row],[Initial Engagement Attempt Date]],Table2[[#This Row],[FTC Screening Date]],Holidays),""))</f>
        <v/>
      </c>
      <c r="AK35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55" s="4">
        <f>COUNTIFS(Table2[Agency Name],Table2[[#This Row],[Agency Name]],Table2[Client ID],Table2[[#This Row],[Client ID]])</f>
        <v>0</v>
      </c>
    </row>
    <row r="356" spans="12:38">
      <c r="L356" s="13"/>
      <c r="M356" s="13"/>
      <c r="N356" s="13"/>
      <c r="P356" s="13"/>
      <c r="W356" s="13"/>
      <c r="X356" s="13"/>
      <c r="AA35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5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56" s="4" t="str" cm="1">
        <f t="array" aca="1" ref="AC35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56" s="4">
        <f ca="1">LEN(Table2[[#This Row],[Data Checks]])</f>
        <v>0</v>
      </c>
      <c r="AE356" s="4" t="str">
        <f>IF(LEN(TRIM(Table2[[#This Row],[Referral Date]]))=0,"",IFERROR(NETWORKDAYS(Table2[[#This Row],[Referral Date]],EOMONTH(DATE('Reporting Month'!$B$2,'Reporting Month'!$B$1,1),0),Holidays),-NETWORKDAYS(EOMONTH(DATE('Reporting Month'!$B$2,'Reporting Month'!$B$1,1),0),Table2[[#This Row],[Referral Date]],Holidays)))</f>
        <v/>
      </c>
      <c r="AF35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56" s="4" t="str">
        <f>IF(OR(Table2[[#This Row],[Referral Date]]="",Table2[[#This Row],[FTC Screening Date]]=""),"",IFERROR(DATEDIF(Table2[[#This Row],[Referral Date]],Table2[[#This Row],[FTC Screening Date]],"d"),IFERROR(IF(DATEDIF(Table2[[#This Row],[FTC Screening Date]],Table2[[#This Row],[Referral Date]],"d")&gt;0,0,""),"")))</f>
        <v/>
      </c>
      <c r="AH356" s="4" t="str">
        <f>IFERROR(VLOOKUP(Table2[[#This Row],[Agency Name]],'Dropdown Values'!A:B,2,FALSE),"")</f>
        <v/>
      </c>
      <c r="AI356" s="2" t="str">
        <f>IF(OR(Table2[[#This Row],[Current Investigation Start Date]]="",Table2[[#This Row],[Referral Date]]=""),"",IFERROR(NETWORKDAYS(I356,J356,Holidays),""))</f>
        <v/>
      </c>
      <c r="AJ356" s="2" t="str">
        <f>IF(OR(Table2[[#This Row],[Initial Engagement Attempt Date]]="",Table2[[#This Row],[FTC Screening Date]]=""),"",IFERROR(NETWORKDAYS(Table2[[#This Row],[Initial Engagement Attempt Date]],Table2[[#This Row],[FTC Screening Date]],Holidays),""))</f>
        <v/>
      </c>
      <c r="AK35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56" s="4">
        <f>COUNTIFS(Table2[Agency Name],Table2[[#This Row],[Agency Name]],Table2[Client ID],Table2[[#This Row],[Client ID]])</f>
        <v>0</v>
      </c>
    </row>
    <row r="357" spans="12:38">
      <c r="L357" s="13"/>
      <c r="M357" s="13"/>
      <c r="N357" s="13"/>
      <c r="P357" s="13"/>
      <c r="W357" s="13"/>
      <c r="X357" s="13"/>
      <c r="AA35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5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57" s="4" t="str" cm="1">
        <f t="array" aca="1" ref="AC35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57" s="4">
        <f ca="1">LEN(Table2[[#This Row],[Data Checks]])</f>
        <v>0</v>
      </c>
      <c r="AE357" s="4" t="str">
        <f>IF(LEN(TRIM(Table2[[#This Row],[Referral Date]]))=0,"",IFERROR(NETWORKDAYS(Table2[[#This Row],[Referral Date]],EOMONTH(DATE('Reporting Month'!$B$2,'Reporting Month'!$B$1,1),0),Holidays),-NETWORKDAYS(EOMONTH(DATE('Reporting Month'!$B$2,'Reporting Month'!$B$1,1),0),Table2[[#This Row],[Referral Date]],Holidays)))</f>
        <v/>
      </c>
      <c r="AF35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57" s="4" t="str">
        <f>IF(OR(Table2[[#This Row],[Referral Date]]="",Table2[[#This Row],[FTC Screening Date]]=""),"",IFERROR(DATEDIF(Table2[[#This Row],[Referral Date]],Table2[[#This Row],[FTC Screening Date]],"d"),IFERROR(IF(DATEDIF(Table2[[#This Row],[FTC Screening Date]],Table2[[#This Row],[Referral Date]],"d")&gt;0,0,""),"")))</f>
        <v/>
      </c>
      <c r="AH357" s="4" t="str">
        <f>IFERROR(VLOOKUP(Table2[[#This Row],[Agency Name]],'Dropdown Values'!A:B,2,FALSE),"")</f>
        <v/>
      </c>
      <c r="AI357" s="2" t="str">
        <f>IF(OR(Table2[[#This Row],[Current Investigation Start Date]]="",Table2[[#This Row],[Referral Date]]=""),"",IFERROR(NETWORKDAYS(I357,J357,Holidays),""))</f>
        <v/>
      </c>
      <c r="AJ357" s="2" t="str">
        <f>IF(OR(Table2[[#This Row],[Initial Engagement Attempt Date]]="",Table2[[#This Row],[FTC Screening Date]]=""),"",IFERROR(NETWORKDAYS(Table2[[#This Row],[Initial Engagement Attempt Date]],Table2[[#This Row],[FTC Screening Date]],Holidays),""))</f>
        <v/>
      </c>
      <c r="AK35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57" s="4">
        <f>COUNTIFS(Table2[Agency Name],Table2[[#This Row],[Agency Name]],Table2[Client ID],Table2[[#This Row],[Client ID]])</f>
        <v>0</v>
      </c>
    </row>
    <row r="358" spans="12:38">
      <c r="L358" s="13"/>
      <c r="M358" s="13"/>
      <c r="N358" s="13"/>
      <c r="P358" s="13"/>
      <c r="W358" s="13"/>
      <c r="X358" s="13"/>
      <c r="AA35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5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58" s="4" t="str" cm="1">
        <f t="array" aca="1" ref="AC35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58" s="4">
        <f ca="1">LEN(Table2[[#This Row],[Data Checks]])</f>
        <v>0</v>
      </c>
      <c r="AE358" s="4" t="str">
        <f>IF(LEN(TRIM(Table2[[#This Row],[Referral Date]]))=0,"",IFERROR(NETWORKDAYS(Table2[[#This Row],[Referral Date]],EOMONTH(DATE('Reporting Month'!$B$2,'Reporting Month'!$B$1,1),0),Holidays),-NETWORKDAYS(EOMONTH(DATE('Reporting Month'!$B$2,'Reporting Month'!$B$1,1),0),Table2[[#This Row],[Referral Date]],Holidays)))</f>
        <v/>
      </c>
      <c r="AF35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58" s="4" t="str">
        <f>IF(OR(Table2[[#This Row],[Referral Date]]="",Table2[[#This Row],[FTC Screening Date]]=""),"",IFERROR(DATEDIF(Table2[[#This Row],[Referral Date]],Table2[[#This Row],[FTC Screening Date]],"d"),IFERROR(IF(DATEDIF(Table2[[#This Row],[FTC Screening Date]],Table2[[#This Row],[Referral Date]],"d")&gt;0,0,""),"")))</f>
        <v/>
      </c>
      <c r="AH358" s="4" t="str">
        <f>IFERROR(VLOOKUP(Table2[[#This Row],[Agency Name]],'Dropdown Values'!A:B,2,FALSE),"")</f>
        <v/>
      </c>
      <c r="AI358" s="2" t="str">
        <f>IF(OR(Table2[[#This Row],[Current Investigation Start Date]]="",Table2[[#This Row],[Referral Date]]=""),"",IFERROR(NETWORKDAYS(I358,J358,Holidays),""))</f>
        <v/>
      </c>
      <c r="AJ358" s="2" t="str">
        <f>IF(OR(Table2[[#This Row],[Initial Engagement Attempt Date]]="",Table2[[#This Row],[FTC Screening Date]]=""),"",IFERROR(NETWORKDAYS(Table2[[#This Row],[Initial Engagement Attempt Date]],Table2[[#This Row],[FTC Screening Date]],Holidays),""))</f>
        <v/>
      </c>
      <c r="AK35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58" s="4">
        <f>COUNTIFS(Table2[Agency Name],Table2[[#This Row],[Agency Name]],Table2[Client ID],Table2[[#This Row],[Client ID]])</f>
        <v>0</v>
      </c>
    </row>
    <row r="359" spans="12:38">
      <c r="L359" s="13"/>
      <c r="M359" s="13"/>
      <c r="N359" s="13"/>
      <c r="P359" s="13"/>
      <c r="W359" s="13"/>
      <c r="X359" s="13"/>
      <c r="AA35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5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59" s="4" t="str" cm="1">
        <f t="array" aca="1" ref="AC35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59" s="4">
        <f ca="1">LEN(Table2[[#This Row],[Data Checks]])</f>
        <v>0</v>
      </c>
      <c r="AE359" s="4" t="str">
        <f>IF(LEN(TRIM(Table2[[#This Row],[Referral Date]]))=0,"",IFERROR(NETWORKDAYS(Table2[[#This Row],[Referral Date]],EOMONTH(DATE('Reporting Month'!$B$2,'Reporting Month'!$B$1,1),0),Holidays),-NETWORKDAYS(EOMONTH(DATE('Reporting Month'!$B$2,'Reporting Month'!$B$1,1),0),Table2[[#This Row],[Referral Date]],Holidays)))</f>
        <v/>
      </c>
      <c r="AF35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59" s="4" t="str">
        <f>IF(OR(Table2[[#This Row],[Referral Date]]="",Table2[[#This Row],[FTC Screening Date]]=""),"",IFERROR(DATEDIF(Table2[[#This Row],[Referral Date]],Table2[[#This Row],[FTC Screening Date]],"d"),IFERROR(IF(DATEDIF(Table2[[#This Row],[FTC Screening Date]],Table2[[#This Row],[Referral Date]],"d")&gt;0,0,""),"")))</f>
        <v/>
      </c>
      <c r="AH359" s="4" t="str">
        <f>IFERROR(VLOOKUP(Table2[[#This Row],[Agency Name]],'Dropdown Values'!A:B,2,FALSE),"")</f>
        <v/>
      </c>
      <c r="AI359" s="2" t="str">
        <f>IF(OR(Table2[[#This Row],[Current Investigation Start Date]]="",Table2[[#This Row],[Referral Date]]=""),"",IFERROR(NETWORKDAYS(I359,J359,Holidays),""))</f>
        <v/>
      </c>
      <c r="AJ359" s="2" t="str">
        <f>IF(OR(Table2[[#This Row],[Initial Engagement Attempt Date]]="",Table2[[#This Row],[FTC Screening Date]]=""),"",IFERROR(NETWORKDAYS(Table2[[#This Row],[Initial Engagement Attempt Date]],Table2[[#This Row],[FTC Screening Date]],Holidays),""))</f>
        <v/>
      </c>
      <c r="AK35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59" s="4">
        <f>COUNTIFS(Table2[Agency Name],Table2[[#This Row],[Agency Name]],Table2[Client ID],Table2[[#This Row],[Client ID]])</f>
        <v>0</v>
      </c>
    </row>
    <row r="360" spans="12:38">
      <c r="L360" s="13"/>
      <c r="M360" s="13"/>
      <c r="N360" s="13"/>
      <c r="P360" s="13"/>
      <c r="W360" s="13"/>
      <c r="X360" s="13"/>
      <c r="AA36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6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60" s="4" t="str" cm="1">
        <f t="array" aca="1" ref="AC36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60" s="4">
        <f ca="1">LEN(Table2[[#This Row],[Data Checks]])</f>
        <v>0</v>
      </c>
      <c r="AE360" s="4" t="str">
        <f>IF(LEN(TRIM(Table2[[#This Row],[Referral Date]]))=0,"",IFERROR(NETWORKDAYS(Table2[[#This Row],[Referral Date]],EOMONTH(DATE('Reporting Month'!$B$2,'Reporting Month'!$B$1,1),0),Holidays),-NETWORKDAYS(EOMONTH(DATE('Reporting Month'!$B$2,'Reporting Month'!$B$1,1),0),Table2[[#This Row],[Referral Date]],Holidays)))</f>
        <v/>
      </c>
      <c r="AF36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60" s="4" t="str">
        <f>IF(OR(Table2[[#This Row],[Referral Date]]="",Table2[[#This Row],[FTC Screening Date]]=""),"",IFERROR(DATEDIF(Table2[[#This Row],[Referral Date]],Table2[[#This Row],[FTC Screening Date]],"d"),IFERROR(IF(DATEDIF(Table2[[#This Row],[FTC Screening Date]],Table2[[#This Row],[Referral Date]],"d")&gt;0,0,""),"")))</f>
        <v/>
      </c>
      <c r="AH360" s="4" t="str">
        <f>IFERROR(VLOOKUP(Table2[[#This Row],[Agency Name]],'Dropdown Values'!A:B,2,FALSE),"")</f>
        <v/>
      </c>
      <c r="AI360" s="2" t="str">
        <f>IF(OR(Table2[[#This Row],[Current Investigation Start Date]]="",Table2[[#This Row],[Referral Date]]=""),"",IFERROR(NETWORKDAYS(I360,J360,Holidays),""))</f>
        <v/>
      </c>
      <c r="AJ360" s="2" t="str">
        <f>IF(OR(Table2[[#This Row],[Initial Engagement Attempt Date]]="",Table2[[#This Row],[FTC Screening Date]]=""),"",IFERROR(NETWORKDAYS(Table2[[#This Row],[Initial Engagement Attempt Date]],Table2[[#This Row],[FTC Screening Date]],Holidays),""))</f>
        <v/>
      </c>
      <c r="AK36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60" s="4">
        <f>COUNTIFS(Table2[Agency Name],Table2[[#This Row],[Agency Name]],Table2[Client ID],Table2[[#This Row],[Client ID]])</f>
        <v>0</v>
      </c>
    </row>
    <row r="361" spans="12:38">
      <c r="L361" s="13"/>
      <c r="M361" s="13"/>
      <c r="N361" s="13"/>
      <c r="P361" s="13"/>
      <c r="W361" s="13"/>
      <c r="X361" s="13"/>
      <c r="AA36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6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61" s="4" t="str" cm="1">
        <f t="array" aca="1" ref="AC36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61" s="4">
        <f ca="1">LEN(Table2[[#This Row],[Data Checks]])</f>
        <v>0</v>
      </c>
      <c r="AE361" s="4" t="str">
        <f>IF(LEN(TRIM(Table2[[#This Row],[Referral Date]]))=0,"",IFERROR(NETWORKDAYS(Table2[[#This Row],[Referral Date]],EOMONTH(DATE('Reporting Month'!$B$2,'Reporting Month'!$B$1,1),0),Holidays),-NETWORKDAYS(EOMONTH(DATE('Reporting Month'!$B$2,'Reporting Month'!$B$1,1),0),Table2[[#This Row],[Referral Date]],Holidays)))</f>
        <v/>
      </c>
      <c r="AF36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61" s="4" t="str">
        <f>IF(OR(Table2[[#This Row],[Referral Date]]="",Table2[[#This Row],[FTC Screening Date]]=""),"",IFERROR(DATEDIF(Table2[[#This Row],[Referral Date]],Table2[[#This Row],[FTC Screening Date]],"d"),IFERROR(IF(DATEDIF(Table2[[#This Row],[FTC Screening Date]],Table2[[#This Row],[Referral Date]],"d")&gt;0,0,""),"")))</f>
        <v/>
      </c>
      <c r="AH361" s="4" t="str">
        <f>IFERROR(VLOOKUP(Table2[[#This Row],[Agency Name]],'Dropdown Values'!A:B,2,FALSE),"")</f>
        <v/>
      </c>
      <c r="AI361" s="2" t="str">
        <f>IF(OR(Table2[[#This Row],[Current Investigation Start Date]]="",Table2[[#This Row],[Referral Date]]=""),"",IFERROR(NETWORKDAYS(I361,J361,Holidays),""))</f>
        <v/>
      </c>
      <c r="AJ361" s="2" t="str">
        <f>IF(OR(Table2[[#This Row],[Initial Engagement Attempt Date]]="",Table2[[#This Row],[FTC Screening Date]]=""),"",IFERROR(NETWORKDAYS(Table2[[#This Row],[Initial Engagement Attempt Date]],Table2[[#This Row],[FTC Screening Date]],Holidays),""))</f>
        <v/>
      </c>
      <c r="AK36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61" s="4">
        <f>COUNTIFS(Table2[Agency Name],Table2[[#This Row],[Agency Name]],Table2[Client ID],Table2[[#This Row],[Client ID]])</f>
        <v>0</v>
      </c>
    </row>
    <row r="362" spans="12:38">
      <c r="L362" s="13"/>
      <c r="M362" s="13"/>
      <c r="N362" s="13"/>
      <c r="P362" s="13"/>
      <c r="W362" s="13"/>
      <c r="X362" s="13"/>
      <c r="AA36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6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62" s="4" t="str" cm="1">
        <f t="array" aca="1" ref="AC36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62" s="4">
        <f ca="1">LEN(Table2[[#This Row],[Data Checks]])</f>
        <v>0</v>
      </c>
      <c r="AE362" s="4" t="str">
        <f>IF(LEN(TRIM(Table2[[#This Row],[Referral Date]]))=0,"",IFERROR(NETWORKDAYS(Table2[[#This Row],[Referral Date]],EOMONTH(DATE('Reporting Month'!$B$2,'Reporting Month'!$B$1,1),0),Holidays),-NETWORKDAYS(EOMONTH(DATE('Reporting Month'!$B$2,'Reporting Month'!$B$1,1),0),Table2[[#This Row],[Referral Date]],Holidays)))</f>
        <v/>
      </c>
      <c r="AF36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62" s="4" t="str">
        <f>IF(OR(Table2[[#This Row],[Referral Date]]="",Table2[[#This Row],[FTC Screening Date]]=""),"",IFERROR(DATEDIF(Table2[[#This Row],[Referral Date]],Table2[[#This Row],[FTC Screening Date]],"d"),IFERROR(IF(DATEDIF(Table2[[#This Row],[FTC Screening Date]],Table2[[#This Row],[Referral Date]],"d")&gt;0,0,""),"")))</f>
        <v/>
      </c>
      <c r="AH362" s="4" t="str">
        <f>IFERROR(VLOOKUP(Table2[[#This Row],[Agency Name]],'Dropdown Values'!A:B,2,FALSE),"")</f>
        <v/>
      </c>
      <c r="AI362" s="2" t="str">
        <f>IF(OR(Table2[[#This Row],[Current Investigation Start Date]]="",Table2[[#This Row],[Referral Date]]=""),"",IFERROR(NETWORKDAYS(I362,J362,Holidays),""))</f>
        <v/>
      </c>
      <c r="AJ362" s="2" t="str">
        <f>IF(OR(Table2[[#This Row],[Initial Engagement Attempt Date]]="",Table2[[#This Row],[FTC Screening Date]]=""),"",IFERROR(NETWORKDAYS(Table2[[#This Row],[Initial Engagement Attempt Date]],Table2[[#This Row],[FTC Screening Date]],Holidays),""))</f>
        <v/>
      </c>
      <c r="AK36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62" s="4">
        <f>COUNTIFS(Table2[Agency Name],Table2[[#This Row],[Agency Name]],Table2[Client ID],Table2[[#This Row],[Client ID]])</f>
        <v>0</v>
      </c>
    </row>
    <row r="363" spans="12:38">
      <c r="L363" s="13"/>
      <c r="M363" s="13"/>
      <c r="N363" s="13"/>
      <c r="P363" s="13"/>
      <c r="W363" s="13"/>
      <c r="X363" s="13"/>
      <c r="AA36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6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63" s="4" t="str" cm="1">
        <f t="array" aca="1" ref="AC36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63" s="4">
        <f ca="1">LEN(Table2[[#This Row],[Data Checks]])</f>
        <v>0</v>
      </c>
      <c r="AE363" s="4" t="str">
        <f>IF(LEN(TRIM(Table2[[#This Row],[Referral Date]]))=0,"",IFERROR(NETWORKDAYS(Table2[[#This Row],[Referral Date]],EOMONTH(DATE('Reporting Month'!$B$2,'Reporting Month'!$B$1,1),0),Holidays),-NETWORKDAYS(EOMONTH(DATE('Reporting Month'!$B$2,'Reporting Month'!$B$1,1),0),Table2[[#This Row],[Referral Date]],Holidays)))</f>
        <v/>
      </c>
      <c r="AF36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63" s="4" t="str">
        <f>IF(OR(Table2[[#This Row],[Referral Date]]="",Table2[[#This Row],[FTC Screening Date]]=""),"",IFERROR(DATEDIF(Table2[[#This Row],[Referral Date]],Table2[[#This Row],[FTC Screening Date]],"d"),IFERROR(IF(DATEDIF(Table2[[#This Row],[FTC Screening Date]],Table2[[#This Row],[Referral Date]],"d")&gt;0,0,""),"")))</f>
        <v/>
      </c>
      <c r="AH363" s="4" t="str">
        <f>IFERROR(VLOOKUP(Table2[[#This Row],[Agency Name]],'Dropdown Values'!A:B,2,FALSE),"")</f>
        <v/>
      </c>
      <c r="AI363" s="2" t="str">
        <f>IF(OR(Table2[[#This Row],[Current Investigation Start Date]]="",Table2[[#This Row],[Referral Date]]=""),"",IFERROR(NETWORKDAYS(I363,J363,Holidays),""))</f>
        <v/>
      </c>
      <c r="AJ363" s="2" t="str">
        <f>IF(OR(Table2[[#This Row],[Initial Engagement Attempt Date]]="",Table2[[#This Row],[FTC Screening Date]]=""),"",IFERROR(NETWORKDAYS(Table2[[#This Row],[Initial Engagement Attempt Date]],Table2[[#This Row],[FTC Screening Date]],Holidays),""))</f>
        <v/>
      </c>
      <c r="AK36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63" s="4">
        <f>COUNTIFS(Table2[Agency Name],Table2[[#This Row],[Agency Name]],Table2[Client ID],Table2[[#This Row],[Client ID]])</f>
        <v>0</v>
      </c>
    </row>
    <row r="364" spans="12:38">
      <c r="L364" s="13"/>
      <c r="M364" s="13"/>
      <c r="N364" s="13"/>
      <c r="P364" s="13"/>
      <c r="W364" s="13"/>
      <c r="X364" s="13"/>
      <c r="AA36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6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64" s="4" t="str" cm="1">
        <f t="array" aca="1" ref="AC36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64" s="4">
        <f ca="1">LEN(Table2[[#This Row],[Data Checks]])</f>
        <v>0</v>
      </c>
      <c r="AE364" s="4" t="str">
        <f>IF(LEN(TRIM(Table2[[#This Row],[Referral Date]]))=0,"",IFERROR(NETWORKDAYS(Table2[[#This Row],[Referral Date]],EOMONTH(DATE('Reporting Month'!$B$2,'Reporting Month'!$B$1,1),0),Holidays),-NETWORKDAYS(EOMONTH(DATE('Reporting Month'!$B$2,'Reporting Month'!$B$1,1),0),Table2[[#This Row],[Referral Date]],Holidays)))</f>
        <v/>
      </c>
      <c r="AF36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64" s="4" t="str">
        <f>IF(OR(Table2[[#This Row],[Referral Date]]="",Table2[[#This Row],[FTC Screening Date]]=""),"",IFERROR(DATEDIF(Table2[[#This Row],[Referral Date]],Table2[[#This Row],[FTC Screening Date]],"d"),IFERROR(IF(DATEDIF(Table2[[#This Row],[FTC Screening Date]],Table2[[#This Row],[Referral Date]],"d")&gt;0,0,""),"")))</f>
        <v/>
      </c>
      <c r="AH364" s="4" t="str">
        <f>IFERROR(VLOOKUP(Table2[[#This Row],[Agency Name]],'Dropdown Values'!A:B,2,FALSE),"")</f>
        <v/>
      </c>
      <c r="AI364" s="2" t="str">
        <f>IF(OR(Table2[[#This Row],[Current Investigation Start Date]]="",Table2[[#This Row],[Referral Date]]=""),"",IFERROR(NETWORKDAYS(I364,J364,Holidays),""))</f>
        <v/>
      </c>
      <c r="AJ364" s="2" t="str">
        <f>IF(OR(Table2[[#This Row],[Initial Engagement Attempt Date]]="",Table2[[#This Row],[FTC Screening Date]]=""),"",IFERROR(NETWORKDAYS(Table2[[#This Row],[Initial Engagement Attempt Date]],Table2[[#This Row],[FTC Screening Date]],Holidays),""))</f>
        <v/>
      </c>
      <c r="AK36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64" s="4">
        <f>COUNTIFS(Table2[Agency Name],Table2[[#This Row],[Agency Name]],Table2[Client ID],Table2[[#This Row],[Client ID]])</f>
        <v>0</v>
      </c>
    </row>
    <row r="365" spans="12:38">
      <c r="L365" s="13"/>
      <c r="M365" s="13"/>
      <c r="N365" s="13"/>
      <c r="P365" s="13"/>
      <c r="W365" s="13"/>
      <c r="X365" s="13"/>
      <c r="AA36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6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65" s="4" t="str" cm="1">
        <f t="array" aca="1" ref="AC36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65" s="4">
        <f ca="1">LEN(Table2[[#This Row],[Data Checks]])</f>
        <v>0</v>
      </c>
      <c r="AE365" s="4" t="str">
        <f>IF(LEN(TRIM(Table2[[#This Row],[Referral Date]]))=0,"",IFERROR(NETWORKDAYS(Table2[[#This Row],[Referral Date]],EOMONTH(DATE('Reporting Month'!$B$2,'Reporting Month'!$B$1,1),0),Holidays),-NETWORKDAYS(EOMONTH(DATE('Reporting Month'!$B$2,'Reporting Month'!$B$1,1),0),Table2[[#This Row],[Referral Date]],Holidays)))</f>
        <v/>
      </c>
      <c r="AF36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65" s="4" t="str">
        <f>IF(OR(Table2[[#This Row],[Referral Date]]="",Table2[[#This Row],[FTC Screening Date]]=""),"",IFERROR(DATEDIF(Table2[[#This Row],[Referral Date]],Table2[[#This Row],[FTC Screening Date]],"d"),IFERROR(IF(DATEDIF(Table2[[#This Row],[FTC Screening Date]],Table2[[#This Row],[Referral Date]],"d")&gt;0,0,""),"")))</f>
        <v/>
      </c>
      <c r="AH365" s="4" t="str">
        <f>IFERROR(VLOOKUP(Table2[[#This Row],[Agency Name]],'Dropdown Values'!A:B,2,FALSE),"")</f>
        <v/>
      </c>
      <c r="AI365" s="2" t="str">
        <f>IF(OR(Table2[[#This Row],[Current Investigation Start Date]]="",Table2[[#This Row],[Referral Date]]=""),"",IFERROR(NETWORKDAYS(I365,J365,Holidays),""))</f>
        <v/>
      </c>
      <c r="AJ365" s="2" t="str">
        <f>IF(OR(Table2[[#This Row],[Initial Engagement Attempt Date]]="",Table2[[#This Row],[FTC Screening Date]]=""),"",IFERROR(NETWORKDAYS(Table2[[#This Row],[Initial Engagement Attempt Date]],Table2[[#This Row],[FTC Screening Date]],Holidays),""))</f>
        <v/>
      </c>
      <c r="AK36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65" s="4">
        <f>COUNTIFS(Table2[Agency Name],Table2[[#This Row],[Agency Name]],Table2[Client ID],Table2[[#This Row],[Client ID]])</f>
        <v>0</v>
      </c>
    </row>
    <row r="366" spans="12:38">
      <c r="L366" s="13"/>
      <c r="M366" s="13"/>
      <c r="N366" s="13"/>
      <c r="P366" s="13"/>
      <c r="W366" s="13"/>
      <c r="X366" s="13"/>
      <c r="AA36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6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66" s="4" t="str" cm="1">
        <f t="array" aca="1" ref="AC36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66" s="4">
        <f ca="1">LEN(Table2[[#This Row],[Data Checks]])</f>
        <v>0</v>
      </c>
      <c r="AE366" s="4" t="str">
        <f>IF(LEN(TRIM(Table2[[#This Row],[Referral Date]]))=0,"",IFERROR(NETWORKDAYS(Table2[[#This Row],[Referral Date]],EOMONTH(DATE('Reporting Month'!$B$2,'Reporting Month'!$B$1,1),0),Holidays),-NETWORKDAYS(EOMONTH(DATE('Reporting Month'!$B$2,'Reporting Month'!$B$1,1),0),Table2[[#This Row],[Referral Date]],Holidays)))</f>
        <v/>
      </c>
      <c r="AF36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66" s="4" t="str">
        <f>IF(OR(Table2[[#This Row],[Referral Date]]="",Table2[[#This Row],[FTC Screening Date]]=""),"",IFERROR(DATEDIF(Table2[[#This Row],[Referral Date]],Table2[[#This Row],[FTC Screening Date]],"d"),IFERROR(IF(DATEDIF(Table2[[#This Row],[FTC Screening Date]],Table2[[#This Row],[Referral Date]],"d")&gt;0,0,""),"")))</f>
        <v/>
      </c>
      <c r="AH366" s="4" t="str">
        <f>IFERROR(VLOOKUP(Table2[[#This Row],[Agency Name]],'Dropdown Values'!A:B,2,FALSE),"")</f>
        <v/>
      </c>
      <c r="AI366" s="2" t="str">
        <f>IF(OR(Table2[[#This Row],[Current Investigation Start Date]]="",Table2[[#This Row],[Referral Date]]=""),"",IFERROR(NETWORKDAYS(I366,J366,Holidays),""))</f>
        <v/>
      </c>
      <c r="AJ366" s="2" t="str">
        <f>IF(OR(Table2[[#This Row],[Initial Engagement Attempt Date]]="",Table2[[#This Row],[FTC Screening Date]]=""),"",IFERROR(NETWORKDAYS(Table2[[#This Row],[Initial Engagement Attempt Date]],Table2[[#This Row],[FTC Screening Date]],Holidays),""))</f>
        <v/>
      </c>
      <c r="AK36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66" s="4">
        <f>COUNTIFS(Table2[Agency Name],Table2[[#This Row],[Agency Name]],Table2[Client ID],Table2[[#This Row],[Client ID]])</f>
        <v>0</v>
      </c>
    </row>
    <row r="367" spans="12:38">
      <c r="L367" s="13"/>
      <c r="M367" s="13"/>
      <c r="N367" s="13"/>
      <c r="P367" s="13"/>
      <c r="W367" s="13"/>
      <c r="X367" s="13"/>
      <c r="AA36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6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67" s="4" t="str" cm="1">
        <f t="array" aca="1" ref="AC36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67" s="4">
        <f ca="1">LEN(Table2[[#This Row],[Data Checks]])</f>
        <v>0</v>
      </c>
      <c r="AE367" s="4" t="str">
        <f>IF(LEN(TRIM(Table2[[#This Row],[Referral Date]]))=0,"",IFERROR(NETWORKDAYS(Table2[[#This Row],[Referral Date]],EOMONTH(DATE('Reporting Month'!$B$2,'Reporting Month'!$B$1,1),0),Holidays),-NETWORKDAYS(EOMONTH(DATE('Reporting Month'!$B$2,'Reporting Month'!$B$1,1),0),Table2[[#This Row],[Referral Date]],Holidays)))</f>
        <v/>
      </c>
      <c r="AF36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67" s="4" t="str">
        <f>IF(OR(Table2[[#This Row],[Referral Date]]="",Table2[[#This Row],[FTC Screening Date]]=""),"",IFERROR(DATEDIF(Table2[[#This Row],[Referral Date]],Table2[[#This Row],[FTC Screening Date]],"d"),IFERROR(IF(DATEDIF(Table2[[#This Row],[FTC Screening Date]],Table2[[#This Row],[Referral Date]],"d")&gt;0,0,""),"")))</f>
        <v/>
      </c>
      <c r="AH367" s="4" t="str">
        <f>IFERROR(VLOOKUP(Table2[[#This Row],[Agency Name]],'Dropdown Values'!A:B,2,FALSE),"")</f>
        <v/>
      </c>
      <c r="AI367" s="2" t="str">
        <f>IF(OR(Table2[[#This Row],[Current Investigation Start Date]]="",Table2[[#This Row],[Referral Date]]=""),"",IFERROR(NETWORKDAYS(I367,J367,Holidays),""))</f>
        <v/>
      </c>
      <c r="AJ367" s="2" t="str">
        <f>IF(OR(Table2[[#This Row],[Initial Engagement Attempt Date]]="",Table2[[#This Row],[FTC Screening Date]]=""),"",IFERROR(NETWORKDAYS(Table2[[#This Row],[Initial Engagement Attempt Date]],Table2[[#This Row],[FTC Screening Date]],Holidays),""))</f>
        <v/>
      </c>
      <c r="AK36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67" s="4">
        <f>COUNTIFS(Table2[Agency Name],Table2[[#This Row],[Agency Name]],Table2[Client ID],Table2[[#This Row],[Client ID]])</f>
        <v>0</v>
      </c>
    </row>
    <row r="368" spans="12:38">
      <c r="L368" s="13"/>
      <c r="M368" s="13"/>
      <c r="N368" s="13"/>
      <c r="P368" s="13"/>
      <c r="W368" s="13"/>
      <c r="X368" s="13"/>
      <c r="AA36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6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68" s="4" t="str" cm="1">
        <f t="array" aca="1" ref="AC36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68" s="4">
        <f ca="1">LEN(Table2[[#This Row],[Data Checks]])</f>
        <v>0</v>
      </c>
      <c r="AE368" s="4" t="str">
        <f>IF(LEN(TRIM(Table2[[#This Row],[Referral Date]]))=0,"",IFERROR(NETWORKDAYS(Table2[[#This Row],[Referral Date]],EOMONTH(DATE('Reporting Month'!$B$2,'Reporting Month'!$B$1,1),0),Holidays),-NETWORKDAYS(EOMONTH(DATE('Reporting Month'!$B$2,'Reporting Month'!$B$1,1),0),Table2[[#This Row],[Referral Date]],Holidays)))</f>
        <v/>
      </c>
      <c r="AF36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68" s="4" t="str">
        <f>IF(OR(Table2[[#This Row],[Referral Date]]="",Table2[[#This Row],[FTC Screening Date]]=""),"",IFERROR(DATEDIF(Table2[[#This Row],[Referral Date]],Table2[[#This Row],[FTC Screening Date]],"d"),IFERROR(IF(DATEDIF(Table2[[#This Row],[FTC Screening Date]],Table2[[#This Row],[Referral Date]],"d")&gt;0,0,""),"")))</f>
        <v/>
      </c>
      <c r="AH368" s="4" t="str">
        <f>IFERROR(VLOOKUP(Table2[[#This Row],[Agency Name]],'Dropdown Values'!A:B,2,FALSE),"")</f>
        <v/>
      </c>
      <c r="AI368" s="2" t="str">
        <f>IF(OR(Table2[[#This Row],[Current Investigation Start Date]]="",Table2[[#This Row],[Referral Date]]=""),"",IFERROR(NETWORKDAYS(I368,J368,Holidays),""))</f>
        <v/>
      </c>
      <c r="AJ368" s="2" t="str">
        <f>IF(OR(Table2[[#This Row],[Initial Engagement Attempt Date]]="",Table2[[#This Row],[FTC Screening Date]]=""),"",IFERROR(NETWORKDAYS(Table2[[#This Row],[Initial Engagement Attempt Date]],Table2[[#This Row],[FTC Screening Date]],Holidays),""))</f>
        <v/>
      </c>
      <c r="AK36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68" s="4">
        <f>COUNTIFS(Table2[Agency Name],Table2[[#This Row],[Agency Name]],Table2[Client ID],Table2[[#This Row],[Client ID]])</f>
        <v>0</v>
      </c>
    </row>
    <row r="369" spans="12:38">
      <c r="L369" s="13"/>
      <c r="M369" s="13"/>
      <c r="N369" s="13"/>
      <c r="P369" s="13"/>
      <c r="W369" s="13"/>
      <c r="X369" s="13"/>
      <c r="AA36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6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69" s="4" t="str" cm="1">
        <f t="array" aca="1" ref="AC36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69" s="4">
        <f ca="1">LEN(Table2[[#This Row],[Data Checks]])</f>
        <v>0</v>
      </c>
      <c r="AE369" s="4" t="str">
        <f>IF(LEN(TRIM(Table2[[#This Row],[Referral Date]]))=0,"",IFERROR(NETWORKDAYS(Table2[[#This Row],[Referral Date]],EOMONTH(DATE('Reporting Month'!$B$2,'Reporting Month'!$B$1,1),0),Holidays),-NETWORKDAYS(EOMONTH(DATE('Reporting Month'!$B$2,'Reporting Month'!$B$1,1),0),Table2[[#This Row],[Referral Date]],Holidays)))</f>
        <v/>
      </c>
      <c r="AF36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69" s="4" t="str">
        <f>IF(OR(Table2[[#This Row],[Referral Date]]="",Table2[[#This Row],[FTC Screening Date]]=""),"",IFERROR(DATEDIF(Table2[[#This Row],[Referral Date]],Table2[[#This Row],[FTC Screening Date]],"d"),IFERROR(IF(DATEDIF(Table2[[#This Row],[FTC Screening Date]],Table2[[#This Row],[Referral Date]],"d")&gt;0,0,""),"")))</f>
        <v/>
      </c>
      <c r="AH369" s="4" t="str">
        <f>IFERROR(VLOOKUP(Table2[[#This Row],[Agency Name]],'Dropdown Values'!A:B,2,FALSE),"")</f>
        <v/>
      </c>
      <c r="AI369" s="2" t="str">
        <f>IF(OR(Table2[[#This Row],[Current Investigation Start Date]]="",Table2[[#This Row],[Referral Date]]=""),"",IFERROR(NETWORKDAYS(I369,J369,Holidays),""))</f>
        <v/>
      </c>
      <c r="AJ369" s="2" t="str">
        <f>IF(OR(Table2[[#This Row],[Initial Engagement Attempt Date]]="",Table2[[#This Row],[FTC Screening Date]]=""),"",IFERROR(NETWORKDAYS(Table2[[#This Row],[Initial Engagement Attempt Date]],Table2[[#This Row],[FTC Screening Date]],Holidays),""))</f>
        <v/>
      </c>
      <c r="AK36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69" s="4">
        <f>COUNTIFS(Table2[Agency Name],Table2[[#This Row],[Agency Name]],Table2[Client ID],Table2[[#This Row],[Client ID]])</f>
        <v>0</v>
      </c>
    </row>
    <row r="370" spans="12:38">
      <c r="L370" s="13"/>
      <c r="M370" s="13"/>
      <c r="N370" s="13"/>
      <c r="P370" s="13"/>
      <c r="W370" s="13"/>
      <c r="X370" s="13"/>
      <c r="AA37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7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70" s="4" t="str" cm="1">
        <f t="array" aca="1" ref="AC37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70" s="4">
        <f ca="1">LEN(Table2[[#This Row],[Data Checks]])</f>
        <v>0</v>
      </c>
      <c r="AE370" s="4" t="str">
        <f>IF(LEN(TRIM(Table2[[#This Row],[Referral Date]]))=0,"",IFERROR(NETWORKDAYS(Table2[[#This Row],[Referral Date]],EOMONTH(DATE('Reporting Month'!$B$2,'Reporting Month'!$B$1,1),0),Holidays),-NETWORKDAYS(EOMONTH(DATE('Reporting Month'!$B$2,'Reporting Month'!$B$1,1),0),Table2[[#This Row],[Referral Date]],Holidays)))</f>
        <v/>
      </c>
      <c r="AF37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70" s="4" t="str">
        <f>IF(OR(Table2[[#This Row],[Referral Date]]="",Table2[[#This Row],[FTC Screening Date]]=""),"",IFERROR(DATEDIF(Table2[[#This Row],[Referral Date]],Table2[[#This Row],[FTC Screening Date]],"d"),IFERROR(IF(DATEDIF(Table2[[#This Row],[FTC Screening Date]],Table2[[#This Row],[Referral Date]],"d")&gt;0,0,""),"")))</f>
        <v/>
      </c>
      <c r="AH370" s="4" t="str">
        <f>IFERROR(VLOOKUP(Table2[[#This Row],[Agency Name]],'Dropdown Values'!A:B,2,FALSE),"")</f>
        <v/>
      </c>
      <c r="AI370" s="2" t="str">
        <f>IF(OR(Table2[[#This Row],[Current Investigation Start Date]]="",Table2[[#This Row],[Referral Date]]=""),"",IFERROR(NETWORKDAYS(I370,J370,Holidays),""))</f>
        <v/>
      </c>
      <c r="AJ370" s="2" t="str">
        <f>IF(OR(Table2[[#This Row],[Initial Engagement Attempt Date]]="",Table2[[#This Row],[FTC Screening Date]]=""),"",IFERROR(NETWORKDAYS(Table2[[#This Row],[Initial Engagement Attempt Date]],Table2[[#This Row],[FTC Screening Date]],Holidays),""))</f>
        <v/>
      </c>
      <c r="AK37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70" s="4">
        <f>COUNTIFS(Table2[Agency Name],Table2[[#This Row],[Agency Name]],Table2[Client ID],Table2[[#This Row],[Client ID]])</f>
        <v>0</v>
      </c>
    </row>
    <row r="371" spans="12:38">
      <c r="L371" s="13"/>
      <c r="M371" s="13"/>
      <c r="N371" s="13"/>
      <c r="P371" s="13"/>
      <c r="W371" s="13"/>
      <c r="X371" s="13"/>
      <c r="AA37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7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71" s="4" t="str" cm="1">
        <f t="array" aca="1" ref="AC37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71" s="4">
        <f ca="1">LEN(Table2[[#This Row],[Data Checks]])</f>
        <v>0</v>
      </c>
      <c r="AE371" s="4" t="str">
        <f>IF(LEN(TRIM(Table2[[#This Row],[Referral Date]]))=0,"",IFERROR(NETWORKDAYS(Table2[[#This Row],[Referral Date]],EOMONTH(DATE('Reporting Month'!$B$2,'Reporting Month'!$B$1,1),0),Holidays),-NETWORKDAYS(EOMONTH(DATE('Reporting Month'!$B$2,'Reporting Month'!$B$1,1),0),Table2[[#This Row],[Referral Date]],Holidays)))</f>
        <v/>
      </c>
      <c r="AF37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71" s="4" t="str">
        <f>IF(OR(Table2[[#This Row],[Referral Date]]="",Table2[[#This Row],[FTC Screening Date]]=""),"",IFERROR(DATEDIF(Table2[[#This Row],[Referral Date]],Table2[[#This Row],[FTC Screening Date]],"d"),IFERROR(IF(DATEDIF(Table2[[#This Row],[FTC Screening Date]],Table2[[#This Row],[Referral Date]],"d")&gt;0,0,""),"")))</f>
        <v/>
      </c>
      <c r="AH371" s="4" t="str">
        <f>IFERROR(VLOOKUP(Table2[[#This Row],[Agency Name]],'Dropdown Values'!A:B,2,FALSE),"")</f>
        <v/>
      </c>
      <c r="AI371" s="2" t="str">
        <f>IF(OR(Table2[[#This Row],[Current Investigation Start Date]]="",Table2[[#This Row],[Referral Date]]=""),"",IFERROR(NETWORKDAYS(I371,J371,Holidays),""))</f>
        <v/>
      </c>
      <c r="AJ371" s="2" t="str">
        <f>IF(OR(Table2[[#This Row],[Initial Engagement Attempt Date]]="",Table2[[#This Row],[FTC Screening Date]]=""),"",IFERROR(NETWORKDAYS(Table2[[#This Row],[Initial Engagement Attempt Date]],Table2[[#This Row],[FTC Screening Date]],Holidays),""))</f>
        <v/>
      </c>
      <c r="AK37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71" s="4">
        <f>COUNTIFS(Table2[Agency Name],Table2[[#This Row],[Agency Name]],Table2[Client ID],Table2[[#This Row],[Client ID]])</f>
        <v>0</v>
      </c>
    </row>
    <row r="372" spans="12:38">
      <c r="L372" s="13"/>
      <c r="M372" s="13"/>
      <c r="N372" s="13"/>
      <c r="P372" s="13"/>
      <c r="W372" s="13"/>
      <c r="X372" s="13"/>
      <c r="AA37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7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72" s="4" t="str" cm="1">
        <f t="array" aca="1" ref="AC37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72" s="4">
        <f ca="1">LEN(Table2[[#This Row],[Data Checks]])</f>
        <v>0</v>
      </c>
      <c r="AE372" s="4" t="str">
        <f>IF(LEN(TRIM(Table2[[#This Row],[Referral Date]]))=0,"",IFERROR(NETWORKDAYS(Table2[[#This Row],[Referral Date]],EOMONTH(DATE('Reporting Month'!$B$2,'Reporting Month'!$B$1,1),0),Holidays),-NETWORKDAYS(EOMONTH(DATE('Reporting Month'!$B$2,'Reporting Month'!$B$1,1),0),Table2[[#This Row],[Referral Date]],Holidays)))</f>
        <v/>
      </c>
      <c r="AF37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72" s="4" t="str">
        <f>IF(OR(Table2[[#This Row],[Referral Date]]="",Table2[[#This Row],[FTC Screening Date]]=""),"",IFERROR(DATEDIF(Table2[[#This Row],[Referral Date]],Table2[[#This Row],[FTC Screening Date]],"d"),IFERROR(IF(DATEDIF(Table2[[#This Row],[FTC Screening Date]],Table2[[#This Row],[Referral Date]],"d")&gt;0,0,""),"")))</f>
        <v/>
      </c>
      <c r="AH372" s="4" t="str">
        <f>IFERROR(VLOOKUP(Table2[[#This Row],[Agency Name]],'Dropdown Values'!A:B,2,FALSE),"")</f>
        <v/>
      </c>
      <c r="AI372" s="2" t="str">
        <f>IF(OR(Table2[[#This Row],[Current Investigation Start Date]]="",Table2[[#This Row],[Referral Date]]=""),"",IFERROR(NETWORKDAYS(I372,J372,Holidays),""))</f>
        <v/>
      </c>
      <c r="AJ372" s="2" t="str">
        <f>IF(OR(Table2[[#This Row],[Initial Engagement Attempt Date]]="",Table2[[#This Row],[FTC Screening Date]]=""),"",IFERROR(NETWORKDAYS(Table2[[#This Row],[Initial Engagement Attempt Date]],Table2[[#This Row],[FTC Screening Date]],Holidays),""))</f>
        <v/>
      </c>
      <c r="AK37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72" s="4">
        <f>COUNTIFS(Table2[Agency Name],Table2[[#This Row],[Agency Name]],Table2[Client ID],Table2[[#This Row],[Client ID]])</f>
        <v>0</v>
      </c>
    </row>
    <row r="373" spans="12:38">
      <c r="L373" s="13"/>
      <c r="M373" s="13"/>
      <c r="N373" s="13"/>
      <c r="P373" s="13"/>
      <c r="W373" s="13"/>
      <c r="X373" s="13"/>
      <c r="AA37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7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73" s="4" t="str" cm="1">
        <f t="array" aca="1" ref="AC37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73" s="4">
        <f ca="1">LEN(Table2[[#This Row],[Data Checks]])</f>
        <v>0</v>
      </c>
      <c r="AE373" s="4" t="str">
        <f>IF(LEN(TRIM(Table2[[#This Row],[Referral Date]]))=0,"",IFERROR(NETWORKDAYS(Table2[[#This Row],[Referral Date]],EOMONTH(DATE('Reporting Month'!$B$2,'Reporting Month'!$B$1,1),0),Holidays),-NETWORKDAYS(EOMONTH(DATE('Reporting Month'!$B$2,'Reporting Month'!$B$1,1),0),Table2[[#This Row],[Referral Date]],Holidays)))</f>
        <v/>
      </c>
      <c r="AF37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73" s="4" t="str">
        <f>IF(OR(Table2[[#This Row],[Referral Date]]="",Table2[[#This Row],[FTC Screening Date]]=""),"",IFERROR(DATEDIF(Table2[[#This Row],[Referral Date]],Table2[[#This Row],[FTC Screening Date]],"d"),IFERROR(IF(DATEDIF(Table2[[#This Row],[FTC Screening Date]],Table2[[#This Row],[Referral Date]],"d")&gt;0,0,""),"")))</f>
        <v/>
      </c>
      <c r="AH373" s="4" t="str">
        <f>IFERROR(VLOOKUP(Table2[[#This Row],[Agency Name]],'Dropdown Values'!A:B,2,FALSE),"")</f>
        <v/>
      </c>
      <c r="AI373" s="2" t="str">
        <f>IF(OR(Table2[[#This Row],[Current Investigation Start Date]]="",Table2[[#This Row],[Referral Date]]=""),"",IFERROR(NETWORKDAYS(I373,J373,Holidays),""))</f>
        <v/>
      </c>
      <c r="AJ373" s="2" t="str">
        <f>IF(OR(Table2[[#This Row],[Initial Engagement Attempt Date]]="",Table2[[#This Row],[FTC Screening Date]]=""),"",IFERROR(NETWORKDAYS(Table2[[#This Row],[Initial Engagement Attempt Date]],Table2[[#This Row],[FTC Screening Date]],Holidays),""))</f>
        <v/>
      </c>
      <c r="AK37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73" s="4">
        <f>COUNTIFS(Table2[Agency Name],Table2[[#This Row],[Agency Name]],Table2[Client ID],Table2[[#This Row],[Client ID]])</f>
        <v>0</v>
      </c>
    </row>
    <row r="374" spans="12:38">
      <c r="L374" s="13"/>
      <c r="M374" s="13"/>
      <c r="N374" s="13"/>
      <c r="P374" s="13"/>
      <c r="W374" s="13"/>
      <c r="X374" s="13"/>
      <c r="AA37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7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74" s="4" t="str" cm="1">
        <f t="array" aca="1" ref="AC37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74" s="4">
        <f ca="1">LEN(Table2[[#This Row],[Data Checks]])</f>
        <v>0</v>
      </c>
      <c r="AE374" s="4" t="str">
        <f>IF(LEN(TRIM(Table2[[#This Row],[Referral Date]]))=0,"",IFERROR(NETWORKDAYS(Table2[[#This Row],[Referral Date]],EOMONTH(DATE('Reporting Month'!$B$2,'Reporting Month'!$B$1,1),0),Holidays),-NETWORKDAYS(EOMONTH(DATE('Reporting Month'!$B$2,'Reporting Month'!$B$1,1),0),Table2[[#This Row],[Referral Date]],Holidays)))</f>
        <v/>
      </c>
      <c r="AF37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74" s="4" t="str">
        <f>IF(OR(Table2[[#This Row],[Referral Date]]="",Table2[[#This Row],[FTC Screening Date]]=""),"",IFERROR(DATEDIF(Table2[[#This Row],[Referral Date]],Table2[[#This Row],[FTC Screening Date]],"d"),IFERROR(IF(DATEDIF(Table2[[#This Row],[FTC Screening Date]],Table2[[#This Row],[Referral Date]],"d")&gt;0,0,""),"")))</f>
        <v/>
      </c>
      <c r="AH374" s="4" t="str">
        <f>IFERROR(VLOOKUP(Table2[[#This Row],[Agency Name]],'Dropdown Values'!A:B,2,FALSE),"")</f>
        <v/>
      </c>
      <c r="AI374" s="2" t="str">
        <f>IF(OR(Table2[[#This Row],[Current Investigation Start Date]]="",Table2[[#This Row],[Referral Date]]=""),"",IFERROR(NETWORKDAYS(I374,J374,Holidays),""))</f>
        <v/>
      </c>
      <c r="AJ374" s="2" t="str">
        <f>IF(OR(Table2[[#This Row],[Initial Engagement Attempt Date]]="",Table2[[#This Row],[FTC Screening Date]]=""),"",IFERROR(NETWORKDAYS(Table2[[#This Row],[Initial Engagement Attempt Date]],Table2[[#This Row],[FTC Screening Date]],Holidays),""))</f>
        <v/>
      </c>
      <c r="AK37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74" s="4">
        <f>COUNTIFS(Table2[Agency Name],Table2[[#This Row],[Agency Name]],Table2[Client ID],Table2[[#This Row],[Client ID]])</f>
        <v>0</v>
      </c>
    </row>
    <row r="375" spans="12:38">
      <c r="L375" s="13"/>
      <c r="M375" s="13"/>
      <c r="N375" s="13"/>
      <c r="P375" s="13"/>
      <c r="W375" s="13"/>
      <c r="X375" s="13"/>
      <c r="AA37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7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75" s="4" t="str" cm="1">
        <f t="array" aca="1" ref="AC37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75" s="4">
        <f ca="1">LEN(Table2[[#This Row],[Data Checks]])</f>
        <v>0</v>
      </c>
      <c r="AE375" s="4" t="str">
        <f>IF(LEN(TRIM(Table2[[#This Row],[Referral Date]]))=0,"",IFERROR(NETWORKDAYS(Table2[[#This Row],[Referral Date]],EOMONTH(DATE('Reporting Month'!$B$2,'Reporting Month'!$B$1,1),0),Holidays),-NETWORKDAYS(EOMONTH(DATE('Reporting Month'!$B$2,'Reporting Month'!$B$1,1),0),Table2[[#This Row],[Referral Date]],Holidays)))</f>
        <v/>
      </c>
      <c r="AF37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75" s="4" t="str">
        <f>IF(OR(Table2[[#This Row],[Referral Date]]="",Table2[[#This Row],[FTC Screening Date]]=""),"",IFERROR(DATEDIF(Table2[[#This Row],[Referral Date]],Table2[[#This Row],[FTC Screening Date]],"d"),IFERROR(IF(DATEDIF(Table2[[#This Row],[FTC Screening Date]],Table2[[#This Row],[Referral Date]],"d")&gt;0,0,""),"")))</f>
        <v/>
      </c>
      <c r="AH375" s="4" t="str">
        <f>IFERROR(VLOOKUP(Table2[[#This Row],[Agency Name]],'Dropdown Values'!A:B,2,FALSE),"")</f>
        <v/>
      </c>
      <c r="AI375" s="2" t="str">
        <f>IF(OR(Table2[[#This Row],[Current Investigation Start Date]]="",Table2[[#This Row],[Referral Date]]=""),"",IFERROR(NETWORKDAYS(I375,J375,Holidays),""))</f>
        <v/>
      </c>
      <c r="AJ375" s="2" t="str">
        <f>IF(OR(Table2[[#This Row],[Initial Engagement Attempt Date]]="",Table2[[#This Row],[FTC Screening Date]]=""),"",IFERROR(NETWORKDAYS(Table2[[#This Row],[Initial Engagement Attempt Date]],Table2[[#This Row],[FTC Screening Date]],Holidays),""))</f>
        <v/>
      </c>
      <c r="AK37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75" s="4">
        <f>COUNTIFS(Table2[Agency Name],Table2[[#This Row],[Agency Name]],Table2[Client ID],Table2[[#This Row],[Client ID]])</f>
        <v>0</v>
      </c>
    </row>
    <row r="376" spans="12:38">
      <c r="L376" s="13"/>
      <c r="M376" s="13"/>
      <c r="N376" s="13"/>
      <c r="P376" s="13"/>
      <c r="W376" s="13"/>
      <c r="X376" s="13"/>
      <c r="AA37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7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76" s="4" t="str" cm="1">
        <f t="array" aca="1" ref="AC37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76" s="4">
        <f ca="1">LEN(Table2[[#This Row],[Data Checks]])</f>
        <v>0</v>
      </c>
      <c r="AE376" s="4" t="str">
        <f>IF(LEN(TRIM(Table2[[#This Row],[Referral Date]]))=0,"",IFERROR(NETWORKDAYS(Table2[[#This Row],[Referral Date]],EOMONTH(DATE('Reporting Month'!$B$2,'Reporting Month'!$B$1,1),0),Holidays),-NETWORKDAYS(EOMONTH(DATE('Reporting Month'!$B$2,'Reporting Month'!$B$1,1),0),Table2[[#This Row],[Referral Date]],Holidays)))</f>
        <v/>
      </c>
      <c r="AF37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76" s="4" t="str">
        <f>IF(OR(Table2[[#This Row],[Referral Date]]="",Table2[[#This Row],[FTC Screening Date]]=""),"",IFERROR(DATEDIF(Table2[[#This Row],[Referral Date]],Table2[[#This Row],[FTC Screening Date]],"d"),IFERROR(IF(DATEDIF(Table2[[#This Row],[FTC Screening Date]],Table2[[#This Row],[Referral Date]],"d")&gt;0,0,""),"")))</f>
        <v/>
      </c>
      <c r="AH376" s="4" t="str">
        <f>IFERROR(VLOOKUP(Table2[[#This Row],[Agency Name]],'Dropdown Values'!A:B,2,FALSE),"")</f>
        <v/>
      </c>
      <c r="AI376" s="2" t="str">
        <f>IF(OR(Table2[[#This Row],[Current Investigation Start Date]]="",Table2[[#This Row],[Referral Date]]=""),"",IFERROR(NETWORKDAYS(I376,J376,Holidays),""))</f>
        <v/>
      </c>
      <c r="AJ376" s="2" t="str">
        <f>IF(OR(Table2[[#This Row],[Initial Engagement Attempt Date]]="",Table2[[#This Row],[FTC Screening Date]]=""),"",IFERROR(NETWORKDAYS(Table2[[#This Row],[Initial Engagement Attempt Date]],Table2[[#This Row],[FTC Screening Date]],Holidays),""))</f>
        <v/>
      </c>
      <c r="AK37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76" s="4">
        <f>COUNTIFS(Table2[Agency Name],Table2[[#This Row],[Agency Name]],Table2[Client ID],Table2[[#This Row],[Client ID]])</f>
        <v>0</v>
      </c>
    </row>
    <row r="377" spans="12:38">
      <c r="L377" s="13"/>
      <c r="M377" s="13"/>
      <c r="N377" s="13"/>
      <c r="P377" s="13"/>
      <c r="W377" s="13"/>
      <c r="X377" s="13"/>
      <c r="AA37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7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77" s="4" t="str" cm="1">
        <f t="array" aca="1" ref="AC37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77" s="4">
        <f ca="1">LEN(Table2[[#This Row],[Data Checks]])</f>
        <v>0</v>
      </c>
      <c r="AE377" s="4" t="str">
        <f>IF(LEN(TRIM(Table2[[#This Row],[Referral Date]]))=0,"",IFERROR(NETWORKDAYS(Table2[[#This Row],[Referral Date]],EOMONTH(DATE('Reporting Month'!$B$2,'Reporting Month'!$B$1,1),0),Holidays),-NETWORKDAYS(EOMONTH(DATE('Reporting Month'!$B$2,'Reporting Month'!$B$1,1),0),Table2[[#This Row],[Referral Date]],Holidays)))</f>
        <v/>
      </c>
      <c r="AF37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77" s="4" t="str">
        <f>IF(OR(Table2[[#This Row],[Referral Date]]="",Table2[[#This Row],[FTC Screening Date]]=""),"",IFERROR(DATEDIF(Table2[[#This Row],[Referral Date]],Table2[[#This Row],[FTC Screening Date]],"d"),IFERROR(IF(DATEDIF(Table2[[#This Row],[FTC Screening Date]],Table2[[#This Row],[Referral Date]],"d")&gt;0,0,""),"")))</f>
        <v/>
      </c>
      <c r="AH377" s="4" t="str">
        <f>IFERROR(VLOOKUP(Table2[[#This Row],[Agency Name]],'Dropdown Values'!A:B,2,FALSE),"")</f>
        <v/>
      </c>
      <c r="AI377" s="2" t="str">
        <f>IF(OR(Table2[[#This Row],[Current Investigation Start Date]]="",Table2[[#This Row],[Referral Date]]=""),"",IFERROR(NETWORKDAYS(I377,J377,Holidays),""))</f>
        <v/>
      </c>
      <c r="AJ377" s="2" t="str">
        <f>IF(OR(Table2[[#This Row],[Initial Engagement Attempt Date]]="",Table2[[#This Row],[FTC Screening Date]]=""),"",IFERROR(NETWORKDAYS(Table2[[#This Row],[Initial Engagement Attempt Date]],Table2[[#This Row],[FTC Screening Date]],Holidays),""))</f>
        <v/>
      </c>
      <c r="AK37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77" s="4">
        <f>COUNTIFS(Table2[Agency Name],Table2[[#This Row],[Agency Name]],Table2[Client ID],Table2[[#This Row],[Client ID]])</f>
        <v>0</v>
      </c>
    </row>
    <row r="378" spans="12:38">
      <c r="L378" s="13"/>
      <c r="M378" s="13"/>
      <c r="N378" s="13"/>
      <c r="P378" s="13"/>
      <c r="W378" s="13"/>
      <c r="X378" s="13"/>
      <c r="AA37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7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78" s="4" t="str" cm="1">
        <f t="array" aca="1" ref="AC37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78" s="4">
        <f ca="1">LEN(Table2[[#This Row],[Data Checks]])</f>
        <v>0</v>
      </c>
      <c r="AE378" s="4" t="str">
        <f>IF(LEN(TRIM(Table2[[#This Row],[Referral Date]]))=0,"",IFERROR(NETWORKDAYS(Table2[[#This Row],[Referral Date]],EOMONTH(DATE('Reporting Month'!$B$2,'Reporting Month'!$B$1,1),0),Holidays),-NETWORKDAYS(EOMONTH(DATE('Reporting Month'!$B$2,'Reporting Month'!$B$1,1),0),Table2[[#This Row],[Referral Date]],Holidays)))</f>
        <v/>
      </c>
      <c r="AF37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78" s="4" t="str">
        <f>IF(OR(Table2[[#This Row],[Referral Date]]="",Table2[[#This Row],[FTC Screening Date]]=""),"",IFERROR(DATEDIF(Table2[[#This Row],[Referral Date]],Table2[[#This Row],[FTC Screening Date]],"d"),IFERROR(IF(DATEDIF(Table2[[#This Row],[FTC Screening Date]],Table2[[#This Row],[Referral Date]],"d")&gt;0,0,""),"")))</f>
        <v/>
      </c>
      <c r="AH378" s="4" t="str">
        <f>IFERROR(VLOOKUP(Table2[[#This Row],[Agency Name]],'Dropdown Values'!A:B,2,FALSE),"")</f>
        <v/>
      </c>
      <c r="AI378" s="2" t="str">
        <f>IF(OR(Table2[[#This Row],[Current Investigation Start Date]]="",Table2[[#This Row],[Referral Date]]=""),"",IFERROR(NETWORKDAYS(I378,J378,Holidays),""))</f>
        <v/>
      </c>
      <c r="AJ378" s="2" t="str">
        <f>IF(OR(Table2[[#This Row],[Initial Engagement Attempt Date]]="",Table2[[#This Row],[FTC Screening Date]]=""),"",IFERROR(NETWORKDAYS(Table2[[#This Row],[Initial Engagement Attempt Date]],Table2[[#This Row],[FTC Screening Date]],Holidays),""))</f>
        <v/>
      </c>
      <c r="AK37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78" s="4">
        <f>COUNTIFS(Table2[Agency Name],Table2[[#This Row],[Agency Name]],Table2[Client ID],Table2[[#This Row],[Client ID]])</f>
        <v>0</v>
      </c>
    </row>
    <row r="379" spans="12:38">
      <c r="L379" s="13"/>
      <c r="M379" s="13"/>
      <c r="N379" s="13"/>
      <c r="P379" s="13"/>
      <c r="W379" s="13"/>
      <c r="X379" s="13"/>
      <c r="AA37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7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79" s="4" t="str" cm="1">
        <f t="array" aca="1" ref="AC37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79" s="4">
        <f ca="1">LEN(Table2[[#This Row],[Data Checks]])</f>
        <v>0</v>
      </c>
      <c r="AE379" s="4" t="str">
        <f>IF(LEN(TRIM(Table2[[#This Row],[Referral Date]]))=0,"",IFERROR(NETWORKDAYS(Table2[[#This Row],[Referral Date]],EOMONTH(DATE('Reporting Month'!$B$2,'Reporting Month'!$B$1,1),0),Holidays),-NETWORKDAYS(EOMONTH(DATE('Reporting Month'!$B$2,'Reporting Month'!$B$1,1),0),Table2[[#This Row],[Referral Date]],Holidays)))</f>
        <v/>
      </c>
      <c r="AF37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79" s="4" t="str">
        <f>IF(OR(Table2[[#This Row],[Referral Date]]="",Table2[[#This Row],[FTC Screening Date]]=""),"",IFERROR(DATEDIF(Table2[[#This Row],[Referral Date]],Table2[[#This Row],[FTC Screening Date]],"d"),IFERROR(IF(DATEDIF(Table2[[#This Row],[FTC Screening Date]],Table2[[#This Row],[Referral Date]],"d")&gt;0,0,""),"")))</f>
        <v/>
      </c>
      <c r="AH379" s="4" t="str">
        <f>IFERROR(VLOOKUP(Table2[[#This Row],[Agency Name]],'Dropdown Values'!A:B,2,FALSE),"")</f>
        <v/>
      </c>
      <c r="AI379" s="2" t="str">
        <f>IF(OR(Table2[[#This Row],[Current Investigation Start Date]]="",Table2[[#This Row],[Referral Date]]=""),"",IFERROR(NETWORKDAYS(I379,J379,Holidays),""))</f>
        <v/>
      </c>
      <c r="AJ379" s="2" t="str">
        <f>IF(OR(Table2[[#This Row],[Initial Engagement Attempt Date]]="",Table2[[#This Row],[FTC Screening Date]]=""),"",IFERROR(NETWORKDAYS(Table2[[#This Row],[Initial Engagement Attempt Date]],Table2[[#This Row],[FTC Screening Date]],Holidays),""))</f>
        <v/>
      </c>
      <c r="AK37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79" s="4">
        <f>COUNTIFS(Table2[Agency Name],Table2[[#This Row],[Agency Name]],Table2[Client ID],Table2[[#This Row],[Client ID]])</f>
        <v>0</v>
      </c>
    </row>
    <row r="380" spans="12:38">
      <c r="L380" s="13"/>
      <c r="M380" s="13"/>
      <c r="N380" s="13"/>
      <c r="P380" s="13"/>
      <c r="W380" s="13"/>
      <c r="X380" s="13"/>
      <c r="AA38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8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80" s="4" t="str" cm="1">
        <f t="array" aca="1" ref="AC38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80" s="4">
        <f ca="1">LEN(Table2[[#This Row],[Data Checks]])</f>
        <v>0</v>
      </c>
      <c r="AE380" s="4" t="str">
        <f>IF(LEN(TRIM(Table2[[#This Row],[Referral Date]]))=0,"",IFERROR(NETWORKDAYS(Table2[[#This Row],[Referral Date]],EOMONTH(DATE('Reporting Month'!$B$2,'Reporting Month'!$B$1,1),0),Holidays),-NETWORKDAYS(EOMONTH(DATE('Reporting Month'!$B$2,'Reporting Month'!$B$1,1),0),Table2[[#This Row],[Referral Date]],Holidays)))</f>
        <v/>
      </c>
      <c r="AF38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80" s="4" t="str">
        <f>IF(OR(Table2[[#This Row],[Referral Date]]="",Table2[[#This Row],[FTC Screening Date]]=""),"",IFERROR(DATEDIF(Table2[[#This Row],[Referral Date]],Table2[[#This Row],[FTC Screening Date]],"d"),IFERROR(IF(DATEDIF(Table2[[#This Row],[FTC Screening Date]],Table2[[#This Row],[Referral Date]],"d")&gt;0,0,""),"")))</f>
        <v/>
      </c>
      <c r="AH380" s="4" t="str">
        <f>IFERROR(VLOOKUP(Table2[[#This Row],[Agency Name]],'Dropdown Values'!A:B,2,FALSE),"")</f>
        <v/>
      </c>
      <c r="AI380" s="2" t="str">
        <f>IF(OR(Table2[[#This Row],[Current Investigation Start Date]]="",Table2[[#This Row],[Referral Date]]=""),"",IFERROR(NETWORKDAYS(I380,J380,Holidays),""))</f>
        <v/>
      </c>
      <c r="AJ380" s="2" t="str">
        <f>IF(OR(Table2[[#This Row],[Initial Engagement Attempt Date]]="",Table2[[#This Row],[FTC Screening Date]]=""),"",IFERROR(NETWORKDAYS(Table2[[#This Row],[Initial Engagement Attempt Date]],Table2[[#This Row],[FTC Screening Date]],Holidays),""))</f>
        <v/>
      </c>
      <c r="AK38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80" s="4">
        <f>COUNTIFS(Table2[Agency Name],Table2[[#This Row],[Agency Name]],Table2[Client ID],Table2[[#This Row],[Client ID]])</f>
        <v>0</v>
      </c>
    </row>
    <row r="381" spans="12:38">
      <c r="L381" s="13"/>
      <c r="M381" s="13"/>
      <c r="N381" s="13"/>
      <c r="P381" s="13"/>
      <c r="W381" s="13"/>
      <c r="X381" s="13"/>
      <c r="AA38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8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81" s="4" t="str" cm="1">
        <f t="array" aca="1" ref="AC38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81" s="4">
        <f ca="1">LEN(Table2[[#This Row],[Data Checks]])</f>
        <v>0</v>
      </c>
      <c r="AE381" s="4" t="str">
        <f>IF(LEN(TRIM(Table2[[#This Row],[Referral Date]]))=0,"",IFERROR(NETWORKDAYS(Table2[[#This Row],[Referral Date]],EOMONTH(DATE('Reporting Month'!$B$2,'Reporting Month'!$B$1,1),0),Holidays),-NETWORKDAYS(EOMONTH(DATE('Reporting Month'!$B$2,'Reporting Month'!$B$1,1),0),Table2[[#This Row],[Referral Date]],Holidays)))</f>
        <v/>
      </c>
      <c r="AF38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81" s="4" t="str">
        <f>IF(OR(Table2[[#This Row],[Referral Date]]="",Table2[[#This Row],[FTC Screening Date]]=""),"",IFERROR(DATEDIF(Table2[[#This Row],[Referral Date]],Table2[[#This Row],[FTC Screening Date]],"d"),IFERROR(IF(DATEDIF(Table2[[#This Row],[FTC Screening Date]],Table2[[#This Row],[Referral Date]],"d")&gt;0,0,""),"")))</f>
        <v/>
      </c>
      <c r="AH381" s="4" t="str">
        <f>IFERROR(VLOOKUP(Table2[[#This Row],[Agency Name]],'Dropdown Values'!A:B,2,FALSE),"")</f>
        <v/>
      </c>
      <c r="AI381" s="2" t="str">
        <f>IF(OR(Table2[[#This Row],[Current Investigation Start Date]]="",Table2[[#This Row],[Referral Date]]=""),"",IFERROR(NETWORKDAYS(I381,J381,Holidays),""))</f>
        <v/>
      </c>
      <c r="AJ381" s="2" t="str">
        <f>IF(OR(Table2[[#This Row],[Initial Engagement Attempt Date]]="",Table2[[#This Row],[FTC Screening Date]]=""),"",IFERROR(NETWORKDAYS(Table2[[#This Row],[Initial Engagement Attempt Date]],Table2[[#This Row],[FTC Screening Date]],Holidays),""))</f>
        <v/>
      </c>
      <c r="AK38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81" s="4">
        <f>COUNTIFS(Table2[Agency Name],Table2[[#This Row],[Agency Name]],Table2[Client ID],Table2[[#This Row],[Client ID]])</f>
        <v>0</v>
      </c>
    </row>
    <row r="382" spans="12:38">
      <c r="L382" s="13"/>
      <c r="M382" s="13"/>
      <c r="N382" s="13"/>
      <c r="P382" s="13"/>
      <c r="W382" s="13"/>
      <c r="X382" s="13"/>
      <c r="AA38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8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82" s="4" t="str" cm="1">
        <f t="array" aca="1" ref="AC38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82" s="4">
        <f ca="1">LEN(Table2[[#This Row],[Data Checks]])</f>
        <v>0</v>
      </c>
      <c r="AE382" s="4" t="str">
        <f>IF(LEN(TRIM(Table2[[#This Row],[Referral Date]]))=0,"",IFERROR(NETWORKDAYS(Table2[[#This Row],[Referral Date]],EOMONTH(DATE('Reporting Month'!$B$2,'Reporting Month'!$B$1,1),0),Holidays),-NETWORKDAYS(EOMONTH(DATE('Reporting Month'!$B$2,'Reporting Month'!$B$1,1),0),Table2[[#This Row],[Referral Date]],Holidays)))</f>
        <v/>
      </c>
      <c r="AF38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82" s="4" t="str">
        <f>IF(OR(Table2[[#This Row],[Referral Date]]="",Table2[[#This Row],[FTC Screening Date]]=""),"",IFERROR(DATEDIF(Table2[[#This Row],[Referral Date]],Table2[[#This Row],[FTC Screening Date]],"d"),IFERROR(IF(DATEDIF(Table2[[#This Row],[FTC Screening Date]],Table2[[#This Row],[Referral Date]],"d")&gt;0,0,""),"")))</f>
        <v/>
      </c>
      <c r="AH382" s="4" t="str">
        <f>IFERROR(VLOOKUP(Table2[[#This Row],[Agency Name]],'Dropdown Values'!A:B,2,FALSE),"")</f>
        <v/>
      </c>
      <c r="AI382" s="2" t="str">
        <f>IF(OR(Table2[[#This Row],[Current Investigation Start Date]]="",Table2[[#This Row],[Referral Date]]=""),"",IFERROR(NETWORKDAYS(I382,J382,Holidays),""))</f>
        <v/>
      </c>
      <c r="AJ382" s="2" t="str">
        <f>IF(OR(Table2[[#This Row],[Initial Engagement Attempt Date]]="",Table2[[#This Row],[FTC Screening Date]]=""),"",IFERROR(NETWORKDAYS(Table2[[#This Row],[Initial Engagement Attempt Date]],Table2[[#This Row],[FTC Screening Date]],Holidays),""))</f>
        <v/>
      </c>
      <c r="AK38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82" s="4">
        <f>COUNTIFS(Table2[Agency Name],Table2[[#This Row],[Agency Name]],Table2[Client ID],Table2[[#This Row],[Client ID]])</f>
        <v>0</v>
      </c>
    </row>
    <row r="383" spans="12:38">
      <c r="L383" s="13"/>
      <c r="M383" s="13"/>
      <c r="N383" s="13"/>
      <c r="P383" s="13"/>
      <c r="W383" s="13"/>
      <c r="X383" s="13"/>
      <c r="AA38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8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83" s="4" t="str" cm="1">
        <f t="array" aca="1" ref="AC38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83" s="4">
        <f ca="1">LEN(Table2[[#This Row],[Data Checks]])</f>
        <v>0</v>
      </c>
      <c r="AE383" s="4" t="str">
        <f>IF(LEN(TRIM(Table2[[#This Row],[Referral Date]]))=0,"",IFERROR(NETWORKDAYS(Table2[[#This Row],[Referral Date]],EOMONTH(DATE('Reporting Month'!$B$2,'Reporting Month'!$B$1,1),0),Holidays),-NETWORKDAYS(EOMONTH(DATE('Reporting Month'!$B$2,'Reporting Month'!$B$1,1),0),Table2[[#This Row],[Referral Date]],Holidays)))</f>
        <v/>
      </c>
      <c r="AF38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83" s="4" t="str">
        <f>IF(OR(Table2[[#This Row],[Referral Date]]="",Table2[[#This Row],[FTC Screening Date]]=""),"",IFERROR(DATEDIF(Table2[[#This Row],[Referral Date]],Table2[[#This Row],[FTC Screening Date]],"d"),IFERROR(IF(DATEDIF(Table2[[#This Row],[FTC Screening Date]],Table2[[#This Row],[Referral Date]],"d")&gt;0,0,""),"")))</f>
        <v/>
      </c>
      <c r="AH383" s="4" t="str">
        <f>IFERROR(VLOOKUP(Table2[[#This Row],[Agency Name]],'Dropdown Values'!A:B,2,FALSE),"")</f>
        <v/>
      </c>
      <c r="AI383" s="2" t="str">
        <f>IF(OR(Table2[[#This Row],[Current Investigation Start Date]]="",Table2[[#This Row],[Referral Date]]=""),"",IFERROR(NETWORKDAYS(I383,J383,Holidays),""))</f>
        <v/>
      </c>
      <c r="AJ383" s="2" t="str">
        <f>IF(OR(Table2[[#This Row],[Initial Engagement Attempt Date]]="",Table2[[#This Row],[FTC Screening Date]]=""),"",IFERROR(NETWORKDAYS(Table2[[#This Row],[Initial Engagement Attempt Date]],Table2[[#This Row],[FTC Screening Date]],Holidays),""))</f>
        <v/>
      </c>
      <c r="AK38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83" s="4">
        <f>COUNTIFS(Table2[Agency Name],Table2[[#This Row],[Agency Name]],Table2[Client ID],Table2[[#This Row],[Client ID]])</f>
        <v>0</v>
      </c>
    </row>
    <row r="384" spans="12:38">
      <c r="L384" s="13"/>
      <c r="M384" s="13"/>
      <c r="N384" s="13"/>
      <c r="P384" s="13"/>
      <c r="W384" s="13"/>
      <c r="X384" s="13"/>
      <c r="AA38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8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84" s="4" t="str" cm="1">
        <f t="array" aca="1" ref="AC38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84" s="4">
        <f ca="1">LEN(Table2[[#This Row],[Data Checks]])</f>
        <v>0</v>
      </c>
      <c r="AE384" s="4" t="str">
        <f>IF(LEN(TRIM(Table2[[#This Row],[Referral Date]]))=0,"",IFERROR(NETWORKDAYS(Table2[[#This Row],[Referral Date]],EOMONTH(DATE('Reporting Month'!$B$2,'Reporting Month'!$B$1,1),0),Holidays),-NETWORKDAYS(EOMONTH(DATE('Reporting Month'!$B$2,'Reporting Month'!$B$1,1),0),Table2[[#This Row],[Referral Date]],Holidays)))</f>
        <v/>
      </c>
      <c r="AF38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84" s="4" t="str">
        <f>IF(OR(Table2[[#This Row],[Referral Date]]="",Table2[[#This Row],[FTC Screening Date]]=""),"",IFERROR(DATEDIF(Table2[[#This Row],[Referral Date]],Table2[[#This Row],[FTC Screening Date]],"d"),IFERROR(IF(DATEDIF(Table2[[#This Row],[FTC Screening Date]],Table2[[#This Row],[Referral Date]],"d")&gt;0,0,""),"")))</f>
        <v/>
      </c>
      <c r="AH384" s="4" t="str">
        <f>IFERROR(VLOOKUP(Table2[[#This Row],[Agency Name]],'Dropdown Values'!A:B,2,FALSE),"")</f>
        <v/>
      </c>
      <c r="AI384" s="2" t="str">
        <f>IF(OR(Table2[[#This Row],[Current Investigation Start Date]]="",Table2[[#This Row],[Referral Date]]=""),"",IFERROR(NETWORKDAYS(I384,J384,Holidays),""))</f>
        <v/>
      </c>
      <c r="AJ384" s="2" t="str">
        <f>IF(OR(Table2[[#This Row],[Initial Engagement Attempt Date]]="",Table2[[#This Row],[FTC Screening Date]]=""),"",IFERROR(NETWORKDAYS(Table2[[#This Row],[Initial Engagement Attempt Date]],Table2[[#This Row],[FTC Screening Date]],Holidays),""))</f>
        <v/>
      </c>
      <c r="AK38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84" s="4">
        <f>COUNTIFS(Table2[Agency Name],Table2[[#This Row],[Agency Name]],Table2[Client ID],Table2[[#This Row],[Client ID]])</f>
        <v>0</v>
      </c>
    </row>
    <row r="385" spans="12:38">
      <c r="L385" s="13"/>
      <c r="M385" s="13"/>
      <c r="N385" s="13"/>
      <c r="P385" s="13"/>
      <c r="W385" s="13"/>
      <c r="X385" s="13"/>
      <c r="AA38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8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85" s="4" t="str" cm="1">
        <f t="array" aca="1" ref="AC38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85" s="4">
        <f ca="1">LEN(Table2[[#This Row],[Data Checks]])</f>
        <v>0</v>
      </c>
      <c r="AE385" s="4" t="str">
        <f>IF(LEN(TRIM(Table2[[#This Row],[Referral Date]]))=0,"",IFERROR(NETWORKDAYS(Table2[[#This Row],[Referral Date]],EOMONTH(DATE('Reporting Month'!$B$2,'Reporting Month'!$B$1,1),0),Holidays),-NETWORKDAYS(EOMONTH(DATE('Reporting Month'!$B$2,'Reporting Month'!$B$1,1),0),Table2[[#This Row],[Referral Date]],Holidays)))</f>
        <v/>
      </c>
      <c r="AF38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85" s="4" t="str">
        <f>IF(OR(Table2[[#This Row],[Referral Date]]="",Table2[[#This Row],[FTC Screening Date]]=""),"",IFERROR(DATEDIF(Table2[[#This Row],[Referral Date]],Table2[[#This Row],[FTC Screening Date]],"d"),IFERROR(IF(DATEDIF(Table2[[#This Row],[FTC Screening Date]],Table2[[#This Row],[Referral Date]],"d")&gt;0,0,""),"")))</f>
        <v/>
      </c>
      <c r="AH385" s="4" t="str">
        <f>IFERROR(VLOOKUP(Table2[[#This Row],[Agency Name]],'Dropdown Values'!A:B,2,FALSE),"")</f>
        <v/>
      </c>
      <c r="AI385" s="2" t="str">
        <f>IF(OR(Table2[[#This Row],[Current Investigation Start Date]]="",Table2[[#This Row],[Referral Date]]=""),"",IFERROR(NETWORKDAYS(I385,J385,Holidays),""))</f>
        <v/>
      </c>
      <c r="AJ385" s="2" t="str">
        <f>IF(OR(Table2[[#This Row],[Initial Engagement Attempt Date]]="",Table2[[#This Row],[FTC Screening Date]]=""),"",IFERROR(NETWORKDAYS(Table2[[#This Row],[Initial Engagement Attempt Date]],Table2[[#This Row],[FTC Screening Date]],Holidays),""))</f>
        <v/>
      </c>
      <c r="AK38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85" s="4">
        <f>COUNTIFS(Table2[Agency Name],Table2[[#This Row],[Agency Name]],Table2[Client ID],Table2[[#This Row],[Client ID]])</f>
        <v>0</v>
      </c>
    </row>
    <row r="386" spans="12:38">
      <c r="L386" s="13"/>
      <c r="M386" s="13"/>
      <c r="N386" s="13"/>
      <c r="P386" s="13"/>
      <c r="W386" s="13"/>
      <c r="X386" s="13"/>
      <c r="AA38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8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86" s="4" t="str" cm="1">
        <f t="array" aca="1" ref="AC38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86" s="4">
        <f ca="1">LEN(Table2[[#This Row],[Data Checks]])</f>
        <v>0</v>
      </c>
      <c r="AE386" s="4" t="str">
        <f>IF(LEN(TRIM(Table2[[#This Row],[Referral Date]]))=0,"",IFERROR(NETWORKDAYS(Table2[[#This Row],[Referral Date]],EOMONTH(DATE('Reporting Month'!$B$2,'Reporting Month'!$B$1,1),0),Holidays),-NETWORKDAYS(EOMONTH(DATE('Reporting Month'!$B$2,'Reporting Month'!$B$1,1),0),Table2[[#This Row],[Referral Date]],Holidays)))</f>
        <v/>
      </c>
      <c r="AF38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86" s="4" t="str">
        <f>IF(OR(Table2[[#This Row],[Referral Date]]="",Table2[[#This Row],[FTC Screening Date]]=""),"",IFERROR(DATEDIF(Table2[[#This Row],[Referral Date]],Table2[[#This Row],[FTC Screening Date]],"d"),IFERROR(IF(DATEDIF(Table2[[#This Row],[FTC Screening Date]],Table2[[#This Row],[Referral Date]],"d")&gt;0,0,""),"")))</f>
        <v/>
      </c>
      <c r="AH386" s="4" t="str">
        <f>IFERROR(VLOOKUP(Table2[[#This Row],[Agency Name]],'Dropdown Values'!A:B,2,FALSE),"")</f>
        <v/>
      </c>
      <c r="AI386" s="2" t="str">
        <f>IF(OR(Table2[[#This Row],[Current Investigation Start Date]]="",Table2[[#This Row],[Referral Date]]=""),"",IFERROR(NETWORKDAYS(I386,J386,Holidays),""))</f>
        <v/>
      </c>
      <c r="AJ386" s="2" t="str">
        <f>IF(OR(Table2[[#This Row],[Initial Engagement Attempt Date]]="",Table2[[#This Row],[FTC Screening Date]]=""),"",IFERROR(NETWORKDAYS(Table2[[#This Row],[Initial Engagement Attempt Date]],Table2[[#This Row],[FTC Screening Date]],Holidays),""))</f>
        <v/>
      </c>
      <c r="AK38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86" s="4">
        <f>COUNTIFS(Table2[Agency Name],Table2[[#This Row],[Agency Name]],Table2[Client ID],Table2[[#This Row],[Client ID]])</f>
        <v>0</v>
      </c>
    </row>
    <row r="387" spans="12:38">
      <c r="L387" s="13"/>
      <c r="M387" s="13"/>
      <c r="N387" s="13"/>
      <c r="P387" s="13"/>
      <c r="W387" s="13"/>
      <c r="X387" s="13"/>
      <c r="AA38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8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87" s="4" t="str" cm="1">
        <f t="array" aca="1" ref="AC38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87" s="4">
        <f ca="1">LEN(Table2[[#This Row],[Data Checks]])</f>
        <v>0</v>
      </c>
      <c r="AE387" s="4" t="str">
        <f>IF(LEN(TRIM(Table2[[#This Row],[Referral Date]]))=0,"",IFERROR(NETWORKDAYS(Table2[[#This Row],[Referral Date]],EOMONTH(DATE('Reporting Month'!$B$2,'Reporting Month'!$B$1,1),0),Holidays),-NETWORKDAYS(EOMONTH(DATE('Reporting Month'!$B$2,'Reporting Month'!$B$1,1),0),Table2[[#This Row],[Referral Date]],Holidays)))</f>
        <v/>
      </c>
      <c r="AF38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87" s="4" t="str">
        <f>IF(OR(Table2[[#This Row],[Referral Date]]="",Table2[[#This Row],[FTC Screening Date]]=""),"",IFERROR(DATEDIF(Table2[[#This Row],[Referral Date]],Table2[[#This Row],[FTC Screening Date]],"d"),IFERROR(IF(DATEDIF(Table2[[#This Row],[FTC Screening Date]],Table2[[#This Row],[Referral Date]],"d")&gt;0,0,""),"")))</f>
        <v/>
      </c>
      <c r="AH387" s="4" t="str">
        <f>IFERROR(VLOOKUP(Table2[[#This Row],[Agency Name]],'Dropdown Values'!A:B,2,FALSE),"")</f>
        <v/>
      </c>
      <c r="AI387" s="2" t="str">
        <f>IF(OR(Table2[[#This Row],[Current Investigation Start Date]]="",Table2[[#This Row],[Referral Date]]=""),"",IFERROR(NETWORKDAYS(I387,J387,Holidays),""))</f>
        <v/>
      </c>
      <c r="AJ387" s="2" t="str">
        <f>IF(OR(Table2[[#This Row],[Initial Engagement Attempt Date]]="",Table2[[#This Row],[FTC Screening Date]]=""),"",IFERROR(NETWORKDAYS(Table2[[#This Row],[Initial Engagement Attempt Date]],Table2[[#This Row],[FTC Screening Date]],Holidays),""))</f>
        <v/>
      </c>
      <c r="AK38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87" s="4">
        <f>COUNTIFS(Table2[Agency Name],Table2[[#This Row],[Agency Name]],Table2[Client ID],Table2[[#This Row],[Client ID]])</f>
        <v>0</v>
      </c>
    </row>
    <row r="388" spans="12:38">
      <c r="L388" s="13"/>
      <c r="M388" s="13"/>
      <c r="N388" s="13"/>
      <c r="P388" s="13"/>
      <c r="W388" s="13"/>
      <c r="X388" s="13"/>
      <c r="AA38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8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88" s="4" t="str" cm="1">
        <f t="array" aca="1" ref="AC38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88" s="4">
        <f ca="1">LEN(Table2[[#This Row],[Data Checks]])</f>
        <v>0</v>
      </c>
      <c r="AE388" s="4" t="str">
        <f>IF(LEN(TRIM(Table2[[#This Row],[Referral Date]]))=0,"",IFERROR(NETWORKDAYS(Table2[[#This Row],[Referral Date]],EOMONTH(DATE('Reporting Month'!$B$2,'Reporting Month'!$B$1,1),0),Holidays),-NETWORKDAYS(EOMONTH(DATE('Reporting Month'!$B$2,'Reporting Month'!$B$1,1),0),Table2[[#This Row],[Referral Date]],Holidays)))</f>
        <v/>
      </c>
      <c r="AF38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88" s="4" t="str">
        <f>IF(OR(Table2[[#This Row],[Referral Date]]="",Table2[[#This Row],[FTC Screening Date]]=""),"",IFERROR(DATEDIF(Table2[[#This Row],[Referral Date]],Table2[[#This Row],[FTC Screening Date]],"d"),IFERROR(IF(DATEDIF(Table2[[#This Row],[FTC Screening Date]],Table2[[#This Row],[Referral Date]],"d")&gt;0,0,""),"")))</f>
        <v/>
      </c>
      <c r="AH388" s="4" t="str">
        <f>IFERROR(VLOOKUP(Table2[[#This Row],[Agency Name]],'Dropdown Values'!A:B,2,FALSE),"")</f>
        <v/>
      </c>
      <c r="AI388" s="2" t="str">
        <f>IF(OR(Table2[[#This Row],[Current Investigation Start Date]]="",Table2[[#This Row],[Referral Date]]=""),"",IFERROR(NETWORKDAYS(I388,J388,Holidays),""))</f>
        <v/>
      </c>
      <c r="AJ388" s="2" t="str">
        <f>IF(OR(Table2[[#This Row],[Initial Engagement Attempt Date]]="",Table2[[#This Row],[FTC Screening Date]]=""),"",IFERROR(NETWORKDAYS(Table2[[#This Row],[Initial Engagement Attempt Date]],Table2[[#This Row],[FTC Screening Date]],Holidays),""))</f>
        <v/>
      </c>
      <c r="AK38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88" s="4">
        <f>COUNTIFS(Table2[Agency Name],Table2[[#This Row],[Agency Name]],Table2[Client ID],Table2[[#This Row],[Client ID]])</f>
        <v>0</v>
      </c>
    </row>
    <row r="389" spans="12:38">
      <c r="L389" s="13"/>
      <c r="M389" s="13"/>
      <c r="N389" s="13"/>
      <c r="P389" s="13"/>
      <c r="W389" s="13"/>
      <c r="X389" s="13"/>
      <c r="AA38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8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89" s="4" t="str" cm="1">
        <f t="array" aca="1" ref="AC38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89" s="4">
        <f ca="1">LEN(Table2[[#This Row],[Data Checks]])</f>
        <v>0</v>
      </c>
      <c r="AE389" s="4" t="str">
        <f>IF(LEN(TRIM(Table2[[#This Row],[Referral Date]]))=0,"",IFERROR(NETWORKDAYS(Table2[[#This Row],[Referral Date]],EOMONTH(DATE('Reporting Month'!$B$2,'Reporting Month'!$B$1,1),0),Holidays),-NETWORKDAYS(EOMONTH(DATE('Reporting Month'!$B$2,'Reporting Month'!$B$1,1),0),Table2[[#This Row],[Referral Date]],Holidays)))</f>
        <v/>
      </c>
      <c r="AF38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89" s="4" t="str">
        <f>IF(OR(Table2[[#This Row],[Referral Date]]="",Table2[[#This Row],[FTC Screening Date]]=""),"",IFERROR(DATEDIF(Table2[[#This Row],[Referral Date]],Table2[[#This Row],[FTC Screening Date]],"d"),IFERROR(IF(DATEDIF(Table2[[#This Row],[FTC Screening Date]],Table2[[#This Row],[Referral Date]],"d")&gt;0,0,""),"")))</f>
        <v/>
      </c>
      <c r="AH389" s="4" t="str">
        <f>IFERROR(VLOOKUP(Table2[[#This Row],[Agency Name]],'Dropdown Values'!A:B,2,FALSE),"")</f>
        <v/>
      </c>
      <c r="AI389" s="2" t="str">
        <f>IF(OR(Table2[[#This Row],[Current Investigation Start Date]]="",Table2[[#This Row],[Referral Date]]=""),"",IFERROR(NETWORKDAYS(I389,J389,Holidays),""))</f>
        <v/>
      </c>
      <c r="AJ389" s="2" t="str">
        <f>IF(OR(Table2[[#This Row],[Initial Engagement Attempt Date]]="",Table2[[#This Row],[FTC Screening Date]]=""),"",IFERROR(NETWORKDAYS(Table2[[#This Row],[Initial Engagement Attempt Date]],Table2[[#This Row],[FTC Screening Date]],Holidays),""))</f>
        <v/>
      </c>
      <c r="AK38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89" s="4">
        <f>COUNTIFS(Table2[Agency Name],Table2[[#This Row],[Agency Name]],Table2[Client ID],Table2[[#This Row],[Client ID]])</f>
        <v>0</v>
      </c>
    </row>
    <row r="390" spans="12:38">
      <c r="L390" s="13"/>
      <c r="M390" s="13"/>
      <c r="N390" s="13"/>
      <c r="P390" s="13"/>
      <c r="W390" s="13"/>
      <c r="X390" s="13"/>
      <c r="AA39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9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90" s="4" t="str" cm="1">
        <f t="array" aca="1" ref="AC39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90" s="4">
        <f ca="1">LEN(Table2[[#This Row],[Data Checks]])</f>
        <v>0</v>
      </c>
      <c r="AE390" s="4" t="str">
        <f>IF(LEN(TRIM(Table2[[#This Row],[Referral Date]]))=0,"",IFERROR(NETWORKDAYS(Table2[[#This Row],[Referral Date]],EOMONTH(DATE('Reporting Month'!$B$2,'Reporting Month'!$B$1,1),0),Holidays),-NETWORKDAYS(EOMONTH(DATE('Reporting Month'!$B$2,'Reporting Month'!$B$1,1),0),Table2[[#This Row],[Referral Date]],Holidays)))</f>
        <v/>
      </c>
      <c r="AF39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90" s="4" t="str">
        <f>IF(OR(Table2[[#This Row],[Referral Date]]="",Table2[[#This Row],[FTC Screening Date]]=""),"",IFERROR(DATEDIF(Table2[[#This Row],[Referral Date]],Table2[[#This Row],[FTC Screening Date]],"d"),IFERROR(IF(DATEDIF(Table2[[#This Row],[FTC Screening Date]],Table2[[#This Row],[Referral Date]],"d")&gt;0,0,""),"")))</f>
        <v/>
      </c>
      <c r="AH390" s="4" t="str">
        <f>IFERROR(VLOOKUP(Table2[[#This Row],[Agency Name]],'Dropdown Values'!A:B,2,FALSE),"")</f>
        <v/>
      </c>
      <c r="AI390" s="2" t="str">
        <f>IF(OR(Table2[[#This Row],[Current Investigation Start Date]]="",Table2[[#This Row],[Referral Date]]=""),"",IFERROR(NETWORKDAYS(I390,J390,Holidays),""))</f>
        <v/>
      </c>
      <c r="AJ390" s="2" t="str">
        <f>IF(OR(Table2[[#This Row],[Initial Engagement Attempt Date]]="",Table2[[#This Row],[FTC Screening Date]]=""),"",IFERROR(NETWORKDAYS(Table2[[#This Row],[Initial Engagement Attempt Date]],Table2[[#This Row],[FTC Screening Date]],Holidays),""))</f>
        <v/>
      </c>
      <c r="AK39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90" s="4">
        <f>COUNTIFS(Table2[Agency Name],Table2[[#This Row],[Agency Name]],Table2[Client ID],Table2[[#This Row],[Client ID]])</f>
        <v>0</v>
      </c>
    </row>
    <row r="391" spans="12:38">
      <c r="L391" s="13"/>
      <c r="M391" s="13"/>
      <c r="N391" s="13"/>
      <c r="P391" s="13"/>
      <c r="W391" s="13"/>
      <c r="X391" s="13"/>
      <c r="AA39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9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91" s="4" t="str" cm="1">
        <f t="array" aca="1" ref="AC39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91" s="4">
        <f ca="1">LEN(Table2[[#This Row],[Data Checks]])</f>
        <v>0</v>
      </c>
      <c r="AE391" s="4" t="str">
        <f>IF(LEN(TRIM(Table2[[#This Row],[Referral Date]]))=0,"",IFERROR(NETWORKDAYS(Table2[[#This Row],[Referral Date]],EOMONTH(DATE('Reporting Month'!$B$2,'Reporting Month'!$B$1,1),0),Holidays),-NETWORKDAYS(EOMONTH(DATE('Reporting Month'!$B$2,'Reporting Month'!$B$1,1),0),Table2[[#This Row],[Referral Date]],Holidays)))</f>
        <v/>
      </c>
      <c r="AF39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91" s="4" t="str">
        <f>IF(OR(Table2[[#This Row],[Referral Date]]="",Table2[[#This Row],[FTC Screening Date]]=""),"",IFERROR(DATEDIF(Table2[[#This Row],[Referral Date]],Table2[[#This Row],[FTC Screening Date]],"d"),IFERROR(IF(DATEDIF(Table2[[#This Row],[FTC Screening Date]],Table2[[#This Row],[Referral Date]],"d")&gt;0,0,""),"")))</f>
        <v/>
      </c>
      <c r="AH391" s="4" t="str">
        <f>IFERROR(VLOOKUP(Table2[[#This Row],[Agency Name]],'Dropdown Values'!A:B,2,FALSE),"")</f>
        <v/>
      </c>
      <c r="AI391" s="2" t="str">
        <f>IF(OR(Table2[[#This Row],[Current Investigation Start Date]]="",Table2[[#This Row],[Referral Date]]=""),"",IFERROR(NETWORKDAYS(I391,J391,Holidays),""))</f>
        <v/>
      </c>
      <c r="AJ391" s="2" t="str">
        <f>IF(OR(Table2[[#This Row],[Initial Engagement Attempt Date]]="",Table2[[#This Row],[FTC Screening Date]]=""),"",IFERROR(NETWORKDAYS(Table2[[#This Row],[Initial Engagement Attempt Date]],Table2[[#This Row],[FTC Screening Date]],Holidays),""))</f>
        <v/>
      </c>
      <c r="AK39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91" s="4">
        <f>COUNTIFS(Table2[Agency Name],Table2[[#This Row],[Agency Name]],Table2[Client ID],Table2[[#This Row],[Client ID]])</f>
        <v>0</v>
      </c>
    </row>
    <row r="392" spans="12:38">
      <c r="L392" s="13"/>
      <c r="M392" s="13"/>
      <c r="N392" s="13"/>
      <c r="P392" s="13"/>
      <c r="W392" s="13"/>
      <c r="X392" s="13"/>
      <c r="AA39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9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92" s="4" t="str" cm="1">
        <f t="array" aca="1" ref="AC39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92" s="4">
        <f ca="1">LEN(Table2[[#This Row],[Data Checks]])</f>
        <v>0</v>
      </c>
      <c r="AE392" s="4" t="str">
        <f>IF(LEN(TRIM(Table2[[#This Row],[Referral Date]]))=0,"",IFERROR(NETWORKDAYS(Table2[[#This Row],[Referral Date]],EOMONTH(DATE('Reporting Month'!$B$2,'Reporting Month'!$B$1,1),0),Holidays),-NETWORKDAYS(EOMONTH(DATE('Reporting Month'!$B$2,'Reporting Month'!$B$1,1),0),Table2[[#This Row],[Referral Date]],Holidays)))</f>
        <v/>
      </c>
      <c r="AF39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92" s="4" t="str">
        <f>IF(OR(Table2[[#This Row],[Referral Date]]="",Table2[[#This Row],[FTC Screening Date]]=""),"",IFERROR(DATEDIF(Table2[[#This Row],[Referral Date]],Table2[[#This Row],[FTC Screening Date]],"d"),IFERROR(IF(DATEDIF(Table2[[#This Row],[FTC Screening Date]],Table2[[#This Row],[Referral Date]],"d")&gt;0,0,""),"")))</f>
        <v/>
      </c>
      <c r="AH392" s="4" t="str">
        <f>IFERROR(VLOOKUP(Table2[[#This Row],[Agency Name]],'Dropdown Values'!A:B,2,FALSE),"")</f>
        <v/>
      </c>
      <c r="AI392" s="2" t="str">
        <f>IF(OR(Table2[[#This Row],[Current Investigation Start Date]]="",Table2[[#This Row],[Referral Date]]=""),"",IFERROR(NETWORKDAYS(I392,J392,Holidays),""))</f>
        <v/>
      </c>
      <c r="AJ392" s="2" t="str">
        <f>IF(OR(Table2[[#This Row],[Initial Engagement Attempt Date]]="",Table2[[#This Row],[FTC Screening Date]]=""),"",IFERROR(NETWORKDAYS(Table2[[#This Row],[Initial Engagement Attempt Date]],Table2[[#This Row],[FTC Screening Date]],Holidays),""))</f>
        <v/>
      </c>
      <c r="AK39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92" s="4">
        <f>COUNTIFS(Table2[Agency Name],Table2[[#This Row],[Agency Name]],Table2[Client ID],Table2[[#This Row],[Client ID]])</f>
        <v>0</v>
      </c>
    </row>
    <row r="393" spans="12:38">
      <c r="L393" s="13"/>
      <c r="M393" s="13"/>
      <c r="N393" s="13"/>
      <c r="P393" s="13"/>
      <c r="W393" s="13"/>
      <c r="X393" s="13"/>
      <c r="AA39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9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93" s="4" t="str" cm="1">
        <f t="array" aca="1" ref="AC39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93" s="4">
        <f ca="1">LEN(Table2[[#This Row],[Data Checks]])</f>
        <v>0</v>
      </c>
      <c r="AE393" s="4" t="str">
        <f>IF(LEN(TRIM(Table2[[#This Row],[Referral Date]]))=0,"",IFERROR(NETWORKDAYS(Table2[[#This Row],[Referral Date]],EOMONTH(DATE('Reporting Month'!$B$2,'Reporting Month'!$B$1,1),0),Holidays),-NETWORKDAYS(EOMONTH(DATE('Reporting Month'!$B$2,'Reporting Month'!$B$1,1),0),Table2[[#This Row],[Referral Date]],Holidays)))</f>
        <v/>
      </c>
      <c r="AF39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93" s="4" t="str">
        <f>IF(OR(Table2[[#This Row],[Referral Date]]="",Table2[[#This Row],[FTC Screening Date]]=""),"",IFERROR(DATEDIF(Table2[[#This Row],[Referral Date]],Table2[[#This Row],[FTC Screening Date]],"d"),IFERROR(IF(DATEDIF(Table2[[#This Row],[FTC Screening Date]],Table2[[#This Row],[Referral Date]],"d")&gt;0,0,""),"")))</f>
        <v/>
      </c>
      <c r="AH393" s="4" t="str">
        <f>IFERROR(VLOOKUP(Table2[[#This Row],[Agency Name]],'Dropdown Values'!A:B,2,FALSE),"")</f>
        <v/>
      </c>
      <c r="AI393" s="2" t="str">
        <f>IF(OR(Table2[[#This Row],[Current Investigation Start Date]]="",Table2[[#This Row],[Referral Date]]=""),"",IFERROR(NETWORKDAYS(I393,J393,Holidays),""))</f>
        <v/>
      </c>
      <c r="AJ393" s="2" t="str">
        <f>IF(OR(Table2[[#This Row],[Initial Engagement Attempt Date]]="",Table2[[#This Row],[FTC Screening Date]]=""),"",IFERROR(NETWORKDAYS(Table2[[#This Row],[Initial Engagement Attempt Date]],Table2[[#This Row],[FTC Screening Date]],Holidays),""))</f>
        <v/>
      </c>
      <c r="AK39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93" s="4">
        <f>COUNTIFS(Table2[Agency Name],Table2[[#This Row],[Agency Name]],Table2[Client ID],Table2[[#This Row],[Client ID]])</f>
        <v>0</v>
      </c>
    </row>
    <row r="394" spans="12:38">
      <c r="L394" s="13"/>
      <c r="M394" s="13"/>
      <c r="N394" s="13"/>
      <c r="P394" s="13"/>
      <c r="W394" s="13"/>
      <c r="X394" s="13"/>
      <c r="AA39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9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94" s="4" t="str" cm="1">
        <f t="array" aca="1" ref="AC39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94" s="4">
        <f ca="1">LEN(Table2[[#This Row],[Data Checks]])</f>
        <v>0</v>
      </c>
      <c r="AE394" s="4" t="str">
        <f>IF(LEN(TRIM(Table2[[#This Row],[Referral Date]]))=0,"",IFERROR(NETWORKDAYS(Table2[[#This Row],[Referral Date]],EOMONTH(DATE('Reporting Month'!$B$2,'Reporting Month'!$B$1,1),0),Holidays),-NETWORKDAYS(EOMONTH(DATE('Reporting Month'!$B$2,'Reporting Month'!$B$1,1),0),Table2[[#This Row],[Referral Date]],Holidays)))</f>
        <v/>
      </c>
      <c r="AF39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94" s="4" t="str">
        <f>IF(OR(Table2[[#This Row],[Referral Date]]="",Table2[[#This Row],[FTC Screening Date]]=""),"",IFERROR(DATEDIF(Table2[[#This Row],[Referral Date]],Table2[[#This Row],[FTC Screening Date]],"d"),IFERROR(IF(DATEDIF(Table2[[#This Row],[FTC Screening Date]],Table2[[#This Row],[Referral Date]],"d")&gt;0,0,""),"")))</f>
        <v/>
      </c>
      <c r="AH394" s="4" t="str">
        <f>IFERROR(VLOOKUP(Table2[[#This Row],[Agency Name]],'Dropdown Values'!A:B,2,FALSE),"")</f>
        <v/>
      </c>
      <c r="AI394" s="2" t="str">
        <f>IF(OR(Table2[[#This Row],[Current Investigation Start Date]]="",Table2[[#This Row],[Referral Date]]=""),"",IFERROR(NETWORKDAYS(I394,J394,Holidays),""))</f>
        <v/>
      </c>
      <c r="AJ394" s="2" t="str">
        <f>IF(OR(Table2[[#This Row],[Initial Engagement Attempt Date]]="",Table2[[#This Row],[FTC Screening Date]]=""),"",IFERROR(NETWORKDAYS(Table2[[#This Row],[Initial Engagement Attempt Date]],Table2[[#This Row],[FTC Screening Date]],Holidays),""))</f>
        <v/>
      </c>
      <c r="AK39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94" s="4">
        <f>COUNTIFS(Table2[Agency Name],Table2[[#This Row],[Agency Name]],Table2[Client ID],Table2[[#This Row],[Client ID]])</f>
        <v>0</v>
      </c>
    </row>
    <row r="395" spans="12:38">
      <c r="L395" s="13"/>
      <c r="M395" s="13"/>
      <c r="N395" s="13"/>
      <c r="P395" s="13"/>
      <c r="W395" s="13"/>
      <c r="X395" s="13"/>
      <c r="AA39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9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95" s="4" t="str" cm="1">
        <f t="array" aca="1" ref="AC39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95" s="4">
        <f ca="1">LEN(Table2[[#This Row],[Data Checks]])</f>
        <v>0</v>
      </c>
      <c r="AE395" s="4" t="str">
        <f>IF(LEN(TRIM(Table2[[#This Row],[Referral Date]]))=0,"",IFERROR(NETWORKDAYS(Table2[[#This Row],[Referral Date]],EOMONTH(DATE('Reporting Month'!$B$2,'Reporting Month'!$B$1,1),0),Holidays),-NETWORKDAYS(EOMONTH(DATE('Reporting Month'!$B$2,'Reporting Month'!$B$1,1),0),Table2[[#This Row],[Referral Date]],Holidays)))</f>
        <v/>
      </c>
      <c r="AF39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95" s="4" t="str">
        <f>IF(OR(Table2[[#This Row],[Referral Date]]="",Table2[[#This Row],[FTC Screening Date]]=""),"",IFERROR(DATEDIF(Table2[[#This Row],[Referral Date]],Table2[[#This Row],[FTC Screening Date]],"d"),IFERROR(IF(DATEDIF(Table2[[#This Row],[FTC Screening Date]],Table2[[#This Row],[Referral Date]],"d")&gt;0,0,""),"")))</f>
        <v/>
      </c>
      <c r="AH395" s="4" t="str">
        <f>IFERROR(VLOOKUP(Table2[[#This Row],[Agency Name]],'Dropdown Values'!A:B,2,FALSE),"")</f>
        <v/>
      </c>
      <c r="AI395" s="2" t="str">
        <f>IF(OR(Table2[[#This Row],[Current Investigation Start Date]]="",Table2[[#This Row],[Referral Date]]=""),"",IFERROR(NETWORKDAYS(I395,J395,Holidays),""))</f>
        <v/>
      </c>
      <c r="AJ395" s="2" t="str">
        <f>IF(OR(Table2[[#This Row],[Initial Engagement Attempt Date]]="",Table2[[#This Row],[FTC Screening Date]]=""),"",IFERROR(NETWORKDAYS(Table2[[#This Row],[Initial Engagement Attempt Date]],Table2[[#This Row],[FTC Screening Date]],Holidays),""))</f>
        <v/>
      </c>
      <c r="AK39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95" s="4">
        <f>COUNTIFS(Table2[Agency Name],Table2[[#This Row],[Agency Name]],Table2[Client ID],Table2[[#This Row],[Client ID]])</f>
        <v>0</v>
      </c>
    </row>
    <row r="396" spans="12:38">
      <c r="L396" s="13"/>
      <c r="M396" s="13"/>
      <c r="N396" s="13"/>
      <c r="P396" s="13"/>
      <c r="W396" s="13"/>
      <c r="X396" s="13"/>
      <c r="AA39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9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96" s="4" t="str" cm="1">
        <f t="array" aca="1" ref="AC39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96" s="4">
        <f ca="1">LEN(Table2[[#This Row],[Data Checks]])</f>
        <v>0</v>
      </c>
      <c r="AE396" s="4" t="str">
        <f>IF(LEN(TRIM(Table2[[#This Row],[Referral Date]]))=0,"",IFERROR(NETWORKDAYS(Table2[[#This Row],[Referral Date]],EOMONTH(DATE('Reporting Month'!$B$2,'Reporting Month'!$B$1,1),0),Holidays),-NETWORKDAYS(EOMONTH(DATE('Reporting Month'!$B$2,'Reporting Month'!$B$1,1),0),Table2[[#This Row],[Referral Date]],Holidays)))</f>
        <v/>
      </c>
      <c r="AF39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96" s="4" t="str">
        <f>IF(OR(Table2[[#This Row],[Referral Date]]="",Table2[[#This Row],[FTC Screening Date]]=""),"",IFERROR(DATEDIF(Table2[[#This Row],[Referral Date]],Table2[[#This Row],[FTC Screening Date]],"d"),IFERROR(IF(DATEDIF(Table2[[#This Row],[FTC Screening Date]],Table2[[#This Row],[Referral Date]],"d")&gt;0,0,""),"")))</f>
        <v/>
      </c>
      <c r="AH396" s="4" t="str">
        <f>IFERROR(VLOOKUP(Table2[[#This Row],[Agency Name]],'Dropdown Values'!A:B,2,FALSE),"")</f>
        <v/>
      </c>
      <c r="AI396" s="2" t="str">
        <f>IF(OR(Table2[[#This Row],[Current Investigation Start Date]]="",Table2[[#This Row],[Referral Date]]=""),"",IFERROR(NETWORKDAYS(I396,J396,Holidays),""))</f>
        <v/>
      </c>
      <c r="AJ396" s="2" t="str">
        <f>IF(OR(Table2[[#This Row],[Initial Engagement Attempt Date]]="",Table2[[#This Row],[FTC Screening Date]]=""),"",IFERROR(NETWORKDAYS(Table2[[#This Row],[Initial Engagement Attempt Date]],Table2[[#This Row],[FTC Screening Date]],Holidays),""))</f>
        <v/>
      </c>
      <c r="AK39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96" s="4">
        <f>COUNTIFS(Table2[Agency Name],Table2[[#This Row],[Agency Name]],Table2[Client ID],Table2[[#This Row],[Client ID]])</f>
        <v>0</v>
      </c>
    </row>
    <row r="397" spans="12:38">
      <c r="L397" s="13"/>
      <c r="M397" s="13"/>
      <c r="N397" s="13"/>
      <c r="P397" s="13"/>
      <c r="W397" s="13"/>
      <c r="X397" s="13"/>
      <c r="AA39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9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97" s="4" t="str" cm="1">
        <f t="array" aca="1" ref="AC39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97" s="4">
        <f ca="1">LEN(Table2[[#This Row],[Data Checks]])</f>
        <v>0</v>
      </c>
      <c r="AE397" s="4" t="str">
        <f>IF(LEN(TRIM(Table2[[#This Row],[Referral Date]]))=0,"",IFERROR(NETWORKDAYS(Table2[[#This Row],[Referral Date]],EOMONTH(DATE('Reporting Month'!$B$2,'Reporting Month'!$B$1,1),0),Holidays),-NETWORKDAYS(EOMONTH(DATE('Reporting Month'!$B$2,'Reporting Month'!$B$1,1),0),Table2[[#This Row],[Referral Date]],Holidays)))</f>
        <v/>
      </c>
      <c r="AF39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97" s="4" t="str">
        <f>IF(OR(Table2[[#This Row],[Referral Date]]="",Table2[[#This Row],[FTC Screening Date]]=""),"",IFERROR(DATEDIF(Table2[[#This Row],[Referral Date]],Table2[[#This Row],[FTC Screening Date]],"d"),IFERROR(IF(DATEDIF(Table2[[#This Row],[FTC Screening Date]],Table2[[#This Row],[Referral Date]],"d")&gt;0,0,""),"")))</f>
        <v/>
      </c>
      <c r="AH397" s="4" t="str">
        <f>IFERROR(VLOOKUP(Table2[[#This Row],[Agency Name]],'Dropdown Values'!A:B,2,FALSE),"")</f>
        <v/>
      </c>
      <c r="AI397" s="2" t="str">
        <f>IF(OR(Table2[[#This Row],[Current Investigation Start Date]]="",Table2[[#This Row],[Referral Date]]=""),"",IFERROR(NETWORKDAYS(I397,J397,Holidays),""))</f>
        <v/>
      </c>
      <c r="AJ397" s="2" t="str">
        <f>IF(OR(Table2[[#This Row],[Initial Engagement Attempt Date]]="",Table2[[#This Row],[FTC Screening Date]]=""),"",IFERROR(NETWORKDAYS(Table2[[#This Row],[Initial Engagement Attempt Date]],Table2[[#This Row],[FTC Screening Date]],Holidays),""))</f>
        <v/>
      </c>
      <c r="AK39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97" s="4">
        <f>COUNTIFS(Table2[Agency Name],Table2[[#This Row],[Agency Name]],Table2[Client ID],Table2[[#This Row],[Client ID]])</f>
        <v>0</v>
      </c>
    </row>
    <row r="398" spans="12:38">
      <c r="L398" s="13"/>
      <c r="M398" s="13"/>
      <c r="N398" s="13"/>
      <c r="P398" s="13"/>
      <c r="W398" s="13"/>
      <c r="X398" s="13"/>
      <c r="AA39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9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98" s="4" t="str" cm="1">
        <f t="array" aca="1" ref="AC39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98" s="4">
        <f ca="1">LEN(Table2[[#This Row],[Data Checks]])</f>
        <v>0</v>
      </c>
      <c r="AE398" s="4" t="str">
        <f>IF(LEN(TRIM(Table2[[#This Row],[Referral Date]]))=0,"",IFERROR(NETWORKDAYS(Table2[[#This Row],[Referral Date]],EOMONTH(DATE('Reporting Month'!$B$2,'Reporting Month'!$B$1,1),0),Holidays),-NETWORKDAYS(EOMONTH(DATE('Reporting Month'!$B$2,'Reporting Month'!$B$1,1),0),Table2[[#This Row],[Referral Date]],Holidays)))</f>
        <v/>
      </c>
      <c r="AF39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98" s="4" t="str">
        <f>IF(OR(Table2[[#This Row],[Referral Date]]="",Table2[[#This Row],[FTC Screening Date]]=""),"",IFERROR(DATEDIF(Table2[[#This Row],[Referral Date]],Table2[[#This Row],[FTC Screening Date]],"d"),IFERROR(IF(DATEDIF(Table2[[#This Row],[FTC Screening Date]],Table2[[#This Row],[Referral Date]],"d")&gt;0,0,""),"")))</f>
        <v/>
      </c>
      <c r="AH398" s="4" t="str">
        <f>IFERROR(VLOOKUP(Table2[[#This Row],[Agency Name]],'Dropdown Values'!A:B,2,FALSE),"")</f>
        <v/>
      </c>
      <c r="AI398" s="2" t="str">
        <f>IF(OR(Table2[[#This Row],[Current Investigation Start Date]]="",Table2[[#This Row],[Referral Date]]=""),"",IFERROR(NETWORKDAYS(I398,J398,Holidays),""))</f>
        <v/>
      </c>
      <c r="AJ398" s="2" t="str">
        <f>IF(OR(Table2[[#This Row],[Initial Engagement Attempt Date]]="",Table2[[#This Row],[FTC Screening Date]]=""),"",IFERROR(NETWORKDAYS(Table2[[#This Row],[Initial Engagement Attempt Date]],Table2[[#This Row],[FTC Screening Date]],Holidays),""))</f>
        <v/>
      </c>
      <c r="AK39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98" s="4">
        <f>COUNTIFS(Table2[Agency Name],Table2[[#This Row],[Agency Name]],Table2[Client ID],Table2[[#This Row],[Client ID]])</f>
        <v>0</v>
      </c>
    </row>
    <row r="399" spans="12:38">
      <c r="L399" s="13"/>
      <c r="M399" s="13"/>
      <c r="N399" s="13"/>
      <c r="P399" s="13"/>
      <c r="W399" s="13"/>
      <c r="X399" s="13"/>
      <c r="AA39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39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399" s="4" t="str" cm="1">
        <f t="array" aca="1" ref="AC39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399" s="4">
        <f ca="1">LEN(Table2[[#This Row],[Data Checks]])</f>
        <v>0</v>
      </c>
      <c r="AE399" s="4" t="str">
        <f>IF(LEN(TRIM(Table2[[#This Row],[Referral Date]]))=0,"",IFERROR(NETWORKDAYS(Table2[[#This Row],[Referral Date]],EOMONTH(DATE('Reporting Month'!$B$2,'Reporting Month'!$B$1,1),0),Holidays),-NETWORKDAYS(EOMONTH(DATE('Reporting Month'!$B$2,'Reporting Month'!$B$1,1),0),Table2[[#This Row],[Referral Date]],Holidays)))</f>
        <v/>
      </c>
      <c r="AF39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399" s="4" t="str">
        <f>IF(OR(Table2[[#This Row],[Referral Date]]="",Table2[[#This Row],[FTC Screening Date]]=""),"",IFERROR(DATEDIF(Table2[[#This Row],[Referral Date]],Table2[[#This Row],[FTC Screening Date]],"d"),IFERROR(IF(DATEDIF(Table2[[#This Row],[FTC Screening Date]],Table2[[#This Row],[Referral Date]],"d")&gt;0,0,""),"")))</f>
        <v/>
      </c>
      <c r="AH399" s="4" t="str">
        <f>IFERROR(VLOOKUP(Table2[[#This Row],[Agency Name]],'Dropdown Values'!A:B,2,FALSE),"")</f>
        <v/>
      </c>
      <c r="AI399" s="2" t="str">
        <f>IF(OR(Table2[[#This Row],[Current Investigation Start Date]]="",Table2[[#This Row],[Referral Date]]=""),"",IFERROR(NETWORKDAYS(I399,J399,Holidays),""))</f>
        <v/>
      </c>
      <c r="AJ399" s="2" t="str">
        <f>IF(OR(Table2[[#This Row],[Initial Engagement Attempt Date]]="",Table2[[#This Row],[FTC Screening Date]]=""),"",IFERROR(NETWORKDAYS(Table2[[#This Row],[Initial Engagement Attempt Date]],Table2[[#This Row],[FTC Screening Date]],Holidays),""))</f>
        <v/>
      </c>
      <c r="AK39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399" s="4">
        <f>COUNTIFS(Table2[Agency Name],Table2[[#This Row],[Agency Name]],Table2[Client ID],Table2[[#This Row],[Client ID]])</f>
        <v>0</v>
      </c>
    </row>
    <row r="400" spans="12:38">
      <c r="L400" s="13"/>
      <c r="M400" s="13"/>
      <c r="N400" s="13"/>
      <c r="P400" s="13"/>
      <c r="W400" s="13"/>
      <c r="X400" s="13"/>
      <c r="AA40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0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00" s="4" t="str" cm="1">
        <f t="array" aca="1" ref="AC40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00" s="4">
        <f ca="1">LEN(Table2[[#This Row],[Data Checks]])</f>
        <v>0</v>
      </c>
      <c r="AE400" s="4" t="str">
        <f>IF(LEN(TRIM(Table2[[#This Row],[Referral Date]]))=0,"",IFERROR(NETWORKDAYS(Table2[[#This Row],[Referral Date]],EOMONTH(DATE('Reporting Month'!$B$2,'Reporting Month'!$B$1,1),0),Holidays),-NETWORKDAYS(EOMONTH(DATE('Reporting Month'!$B$2,'Reporting Month'!$B$1,1),0),Table2[[#This Row],[Referral Date]],Holidays)))</f>
        <v/>
      </c>
      <c r="AF40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00" s="4" t="str">
        <f>IF(OR(Table2[[#This Row],[Referral Date]]="",Table2[[#This Row],[FTC Screening Date]]=""),"",IFERROR(DATEDIF(Table2[[#This Row],[Referral Date]],Table2[[#This Row],[FTC Screening Date]],"d"),IFERROR(IF(DATEDIF(Table2[[#This Row],[FTC Screening Date]],Table2[[#This Row],[Referral Date]],"d")&gt;0,0,""),"")))</f>
        <v/>
      </c>
      <c r="AH400" s="4" t="str">
        <f>IFERROR(VLOOKUP(Table2[[#This Row],[Agency Name]],'Dropdown Values'!A:B,2,FALSE),"")</f>
        <v/>
      </c>
      <c r="AI400" s="2" t="str">
        <f>IF(OR(Table2[[#This Row],[Current Investigation Start Date]]="",Table2[[#This Row],[Referral Date]]=""),"",IFERROR(NETWORKDAYS(I400,J400,Holidays),""))</f>
        <v/>
      </c>
      <c r="AJ400" s="2" t="str">
        <f>IF(OR(Table2[[#This Row],[Initial Engagement Attempt Date]]="",Table2[[#This Row],[FTC Screening Date]]=""),"",IFERROR(NETWORKDAYS(Table2[[#This Row],[Initial Engagement Attempt Date]],Table2[[#This Row],[FTC Screening Date]],Holidays),""))</f>
        <v/>
      </c>
      <c r="AK40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00" s="4">
        <f>COUNTIFS(Table2[Agency Name],Table2[[#This Row],[Agency Name]],Table2[Client ID],Table2[[#This Row],[Client ID]])</f>
        <v>0</v>
      </c>
    </row>
    <row r="401" spans="12:38">
      <c r="L401" s="13"/>
      <c r="M401" s="13"/>
      <c r="N401" s="13"/>
      <c r="P401" s="13"/>
      <c r="W401" s="13"/>
      <c r="X401" s="13"/>
      <c r="AA40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0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01" s="4" t="str" cm="1">
        <f t="array" aca="1" ref="AC40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01" s="4">
        <f ca="1">LEN(Table2[[#This Row],[Data Checks]])</f>
        <v>0</v>
      </c>
      <c r="AE401" s="4" t="str">
        <f>IF(LEN(TRIM(Table2[[#This Row],[Referral Date]]))=0,"",IFERROR(NETWORKDAYS(Table2[[#This Row],[Referral Date]],EOMONTH(DATE('Reporting Month'!$B$2,'Reporting Month'!$B$1,1),0),Holidays),-NETWORKDAYS(EOMONTH(DATE('Reporting Month'!$B$2,'Reporting Month'!$B$1,1),0),Table2[[#This Row],[Referral Date]],Holidays)))</f>
        <v/>
      </c>
      <c r="AF40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01" s="4" t="str">
        <f>IF(OR(Table2[[#This Row],[Referral Date]]="",Table2[[#This Row],[FTC Screening Date]]=""),"",IFERROR(DATEDIF(Table2[[#This Row],[Referral Date]],Table2[[#This Row],[FTC Screening Date]],"d"),IFERROR(IF(DATEDIF(Table2[[#This Row],[FTC Screening Date]],Table2[[#This Row],[Referral Date]],"d")&gt;0,0,""),"")))</f>
        <v/>
      </c>
      <c r="AH401" s="4" t="str">
        <f>IFERROR(VLOOKUP(Table2[[#This Row],[Agency Name]],'Dropdown Values'!A:B,2,FALSE),"")</f>
        <v/>
      </c>
      <c r="AI401" s="2" t="str">
        <f>IF(OR(Table2[[#This Row],[Current Investigation Start Date]]="",Table2[[#This Row],[Referral Date]]=""),"",IFERROR(NETWORKDAYS(I401,J401,Holidays),""))</f>
        <v/>
      </c>
      <c r="AJ401" s="2" t="str">
        <f>IF(OR(Table2[[#This Row],[Initial Engagement Attempt Date]]="",Table2[[#This Row],[FTC Screening Date]]=""),"",IFERROR(NETWORKDAYS(Table2[[#This Row],[Initial Engagement Attempt Date]],Table2[[#This Row],[FTC Screening Date]],Holidays),""))</f>
        <v/>
      </c>
      <c r="AK40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01" s="4">
        <f>COUNTIFS(Table2[Agency Name],Table2[[#This Row],[Agency Name]],Table2[Client ID],Table2[[#This Row],[Client ID]])</f>
        <v>0</v>
      </c>
    </row>
    <row r="402" spans="12:38">
      <c r="L402" s="13"/>
      <c r="M402" s="13"/>
      <c r="N402" s="13"/>
      <c r="P402" s="13"/>
      <c r="W402" s="13"/>
      <c r="X402" s="13"/>
      <c r="AA40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0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02" s="4" t="str" cm="1">
        <f t="array" aca="1" ref="AC40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02" s="4">
        <f ca="1">LEN(Table2[[#This Row],[Data Checks]])</f>
        <v>0</v>
      </c>
      <c r="AE402" s="4" t="str">
        <f>IF(LEN(TRIM(Table2[[#This Row],[Referral Date]]))=0,"",IFERROR(NETWORKDAYS(Table2[[#This Row],[Referral Date]],EOMONTH(DATE('Reporting Month'!$B$2,'Reporting Month'!$B$1,1),0),Holidays),-NETWORKDAYS(EOMONTH(DATE('Reporting Month'!$B$2,'Reporting Month'!$B$1,1),0),Table2[[#This Row],[Referral Date]],Holidays)))</f>
        <v/>
      </c>
      <c r="AF40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02" s="4" t="str">
        <f>IF(OR(Table2[[#This Row],[Referral Date]]="",Table2[[#This Row],[FTC Screening Date]]=""),"",IFERROR(DATEDIF(Table2[[#This Row],[Referral Date]],Table2[[#This Row],[FTC Screening Date]],"d"),IFERROR(IF(DATEDIF(Table2[[#This Row],[FTC Screening Date]],Table2[[#This Row],[Referral Date]],"d")&gt;0,0,""),"")))</f>
        <v/>
      </c>
      <c r="AH402" s="4" t="str">
        <f>IFERROR(VLOOKUP(Table2[[#This Row],[Agency Name]],'Dropdown Values'!A:B,2,FALSE),"")</f>
        <v/>
      </c>
      <c r="AI402" s="2" t="str">
        <f>IF(OR(Table2[[#This Row],[Current Investigation Start Date]]="",Table2[[#This Row],[Referral Date]]=""),"",IFERROR(NETWORKDAYS(I402,J402,Holidays),""))</f>
        <v/>
      </c>
      <c r="AJ402" s="2" t="str">
        <f>IF(OR(Table2[[#This Row],[Initial Engagement Attempt Date]]="",Table2[[#This Row],[FTC Screening Date]]=""),"",IFERROR(NETWORKDAYS(Table2[[#This Row],[Initial Engagement Attempt Date]],Table2[[#This Row],[FTC Screening Date]],Holidays),""))</f>
        <v/>
      </c>
      <c r="AK40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02" s="4">
        <f>COUNTIFS(Table2[Agency Name],Table2[[#This Row],[Agency Name]],Table2[Client ID],Table2[[#This Row],[Client ID]])</f>
        <v>0</v>
      </c>
    </row>
    <row r="403" spans="12:38">
      <c r="L403" s="13"/>
      <c r="M403" s="13"/>
      <c r="N403" s="13"/>
      <c r="P403" s="13"/>
      <c r="W403" s="13"/>
      <c r="X403" s="13"/>
      <c r="AA40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0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03" s="4" t="str" cm="1">
        <f t="array" aca="1" ref="AC40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03" s="4">
        <f ca="1">LEN(Table2[[#This Row],[Data Checks]])</f>
        <v>0</v>
      </c>
      <c r="AE403" s="4" t="str">
        <f>IF(LEN(TRIM(Table2[[#This Row],[Referral Date]]))=0,"",IFERROR(NETWORKDAYS(Table2[[#This Row],[Referral Date]],EOMONTH(DATE('Reporting Month'!$B$2,'Reporting Month'!$B$1,1),0),Holidays),-NETWORKDAYS(EOMONTH(DATE('Reporting Month'!$B$2,'Reporting Month'!$B$1,1),0),Table2[[#This Row],[Referral Date]],Holidays)))</f>
        <v/>
      </c>
      <c r="AF40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03" s="4" t="str">
        <f>IF(OR(Table2[[#This Row],[Referral Date]]="",Table2[[#This Row],[FTC Screening Date]]=""),"",IFERROR(DATEDIF(Table2[[#This Row],[Referral Date]],Table2[[#This Row],[FTC Screening Date]],"d"),IFERROR(IF(DATEDIF(Table2[[#This Row],[FTC Screening Date]],Table2[[#This Row],[Referral Date]],"d")&gt;0,0,""),"")))</f>
        <v/>
      </c>
      <c r="AH403" s="4" t="str">
        <f>IFERROR(VLOOKUP(Table2[[#This Row],[Agency Name]],'Dropdown Values'!A:B,2,FALSE),"")</f>
        <v/>
      </c>
      <c r="AI403" s="2" t="str">
        <f>IF(OR(Table2[[#This Row],[Current Investigation Start Date]]="",Table2[[#This Row],[Referral Date]]=""),"",IFERROR(NETWORKDAYS(I403,J403,Holidays),""))</f>
        <v/>
      </c>
      <c r="AJ403" s="2" t="str">
        <f>IF(OR(Table2[[#This Row],[Initial Engagement Attempt Date]]="",Table2[[#This Row],[FTC Screening Date]]=""),"",IFERROR(NETWORKDAYS(Table2[[#This Row],[Initial Engagement Attempt Date]],Table2[[#This Row],[FTC Screening Date]],Holidays),""))</f>
        <v/>
      </c>
      <c r="AK40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03" s="4">
        <f>COUNTIFS(Table2[Agency Name],Table2[[#This Row],[Agency Name]],Table2[Client ID],Table2[[#This Row],[Client ID]])</f>
        <v>0</v>
      </c>
    </row>
    <row r="404" spans="12:38">
      <c r="L404" s="13"/>
      <c r="M404" s="13"/>
      <c r="N404" s="13"/>
      <c r="P404" s="13"/>
      <c r="W404" s="13"/>
      <c r="X404" s="13"/>
      <c r="AA40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0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04" s="4" t="str" cm="1">
        <f t="array" aca="1" ref="AC40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04" s="4">
        <f ca="1">LEN(Table2[[#This Row],[Data Checks]])</f>
        <v>0</v>
      </c>
      <c r="AE404" s="4" t="str">
        <f>IF(LEN(TRIM(Table2[[#This Row],[Referral Date]]))=0,"",IFERROR(NETWORKDAYS(Table2[[#This Row],[Referral Date]],EOMONTH(DATE('Reporting Month'!$B$2,'Reporting Month'!$B$1,1),0),Holidays),-NETWORKDAYS(EOMONTH(DATE('Reporting Month'!$B$2,'Reporting Month'!$B$1,1),0),Table2[[#This Row],[Referral Date]],Holidays)))</f>
        <v/>
      </c>
      <c r="AF40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04" s="4" t="str">
        <f>IF(OR(Table2[[#This Row],[Referral Date]]="",Table2[[#This Row],[FTC Screening Date]]=""),"",IFERROR(DATEDIF(Table2[[#This Row],[Referral Date]],Table2[[#This Row],[FTC Screening Date]],"d"),IFERROR(IF(DATEDIF(Table2[[#This Row],[FTC Screening Date]],Table2[[#This Row],[Referral Date]],"d")&gt;0,0,""),"")))</f>
        <v/>
      </c>
      <c r="AH404" s="4" t="str">
        <f>IFERROR(VLOOKUP(Table2[[#This Row],[Agency Name]],'Dropdown Values'!A:B,2,FALSE),"")</f>
        <v/>
      </c>
      <c r="AI404" s="2" t="str">
        <f>IF(OR(Table2[[#This Row],[Current Investigation Start Date]]="",Table2[[#This Row],[Referral Date]]=""),"",IFERROR(NETWORKDAYS(I404,J404,Holidays),""))</f>
        <v/>
      </c>
      <c r="AJ404" s="2" t="str">
        <f>IF(OR(Table2[[#This Row],[Initial Engagement Attempt Date]]="",Table2[[#This Row],[FTC Screening Date]]=""),"",IFERROR(NETWORKDAYS(Table2[[#This Row],[Initial Engagement Attempt Date]],Table2[[#This Row],[FTC Screening Date]],Holidays),""))</f>
        <v/>
      </c>
      <c r="AK40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04" s="4">
        <f>COUNTIFS(Table2[Agency Name],Table2[[#This Row],[Agency Name]],Table2[Client ID],Table2[[#This Row],[Client ID]])</f>
        <v>0</v>
      </c>
    </row>
    <row r="405" spans="12:38">
      <c r="L405" s="13"/>
      <c r="M405" s="13"/>
      <c r="N405" s="13"/>
      <c r="P405" s="13"/>
      <c r="W405" s="13"/>
      <c r="X405" s="13"/>
      <c r="AA40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0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05" s="4" t="str" cm="1">
        <f t="array" aca="1" ref="AC40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05" s="4">
        <f ca="1">LEN(Table2[[#This Row],[Data Checks]])</f>
        <v>0</v>
      </c>
      <c r="AE405" s="4" t="str">
        <f>IF(LEN(TRIM(Table2[[#This Row],[Referral Date]]))=0,"",IFERROR(NETWORKDAYS(Table2[[#This Row],[Referral Date]],EOMONTH(DATE('Reporting Month'!$B$2,'Reporting Month'!$B$1,1),0),Holidays),-NETWORKDAYS(EOMONTH(DATE('Reporting Month'!$B$2,'Reporting Month'!$B$1,1),0),Table2[[#This Row],[Referral Date]],Holidays)))</f>
        <v/>
      </c>
      <c r="AF40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05" s="4" t="str">
        <f>IF(OR(Table2[[#This Row],[Referral Date]]="",Table2[[#This Row],[FTC Screening Date]]=""),"",IFERROR(DATEDIF(Table2[[#This Row],[Referral Date]],Table2[[#This Row],[FTC Screening Date]],"d"),IFERROR(IF(DATEDIF(Table2[[#This Row],[FTC Screening Date]],Table2[[#This Row],[Referral Date]],"d")&gt;0,0,""),"")))</f>
        <v/>
      </c>
      <c r="AH405" s="4" t="str">
        <f>IFERROR(VLOOKUP(Table2[[#This Row],[Agency Name]],'Dropdown Values'!A:B,2,FALSE),"")</f>
        <v/>
      </c>
      <c r="AI405" s="2" t="str">
        <f>IF(OR(Table2[[#This Row],[Current Investigation Start Date]]="",Table2[[#This Row],[Referral Date]]=""),"",IFERROR(NETWORKDAYS(I405,J405,Holidays),""))</f>
        <v/>
      </c>
      <c r="AJ405" s="2" t="str">
        <f>IF(OR(Table2[[#This Row],[Initial Engagement Attempt Date]]="",Table2[[#This Row],[FTC Screening Date]]=""),"",IFERROR(NETWORKDAYS(Table2[[#This Row],[Initial Engagement Attempt Date]],Table2[[#This Row],[FTC Screening Date]],Holidays),""))</f>
        <v/>
      </c>
      <c r="AK40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05" s="4">
        <f>COUNTIFS(Table2[Agency Name],Table2[[#This Row],[Agency Name]],Table2[Client ID],Table2[[#This Row],[Client ID]])</f>
        <v>0</v>
      </c>
    </row>
    <row r="406" spans="12:38">
      <c r="L406" s="13"/>
      <c r="M406" s="13"/>
      <c r="N406" s="13"/>
      <c r="P406" s="13"/>
      <c r="W406" s="13"/>
      <c r="X406" s="13"/>
      <c r="AA40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0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06" s="4" t="str" cm="1">
        <f t="array" aca="1" ref="AC40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06" s="4">
        <f ca="1">LEN(Table2[[#This Row],[Data Checks]])</f>
        <v>0</v>
      </c>
      <c r="AE406" s="4" t="str">
        <f>IF(LEN(TRIM(Table2[[#This Row],[Referral Date]]))=0,"",IFERROR(NETWORKDAYS(Table2[[#This Row],[Referral Date]],EOMONTH(DATE('Reporting Month'!$B$2,'Reporting Month'!$B$1,1),0),Holidays),-NETWORKDAYS(EOMONTH(DATE('Reporting Month'!$B$2,'Reporting Month'!$B$1,1),0),Table2[[#This Row],[Referral Date]],Holidays)))</f>
        <v/>
      </c>
      <c r="AF40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06" s="4" t="str">
        <f>IF(OR(Table2[[#This Row],[Referral Date]]="",Table2[[#This Row],[FTC Screening Date]]=""),"",IFERROR(DATEDIF(Table2[[#This Row],[Referral Date]],Table2[[#This Row],[FTC Screening Date]],"d"),IFERROR(IF(DATEDIF(Table2[[#This Row],[FTC Screening Date]],Table2[[#This Row],[Referral Date]],"d")&gt;0,0,""),"")))</f>
        <v/>
      </c>
      <c r="AH406" s="4" t="str">
        <f>IFERROR(VLOOKUP(Table2[[#This Row],[Agency Name]],'Dropdown Values'!A:B,2,FALSE),"")</f>
        <v/>
      </c>
      <c r="AI406" s="2" t="str">
        <f>IF(OR(Table2[[#This Row],[Current Investigation Start Date]]="",Table2[[#This Row],[Referral Date]]=""),"",IFERROR(NETWORKDAYS(I406,J406,Holidays),""))</f>
        <v/>
      </c>
      <c r="AJ406" s="2" t="str">
        <f>IF(OR(Table2[[#This Row],[Initial Engagement Attempt Date]]="",Table2[[#This Row],[FTC Screening Date]]=""),"",IFERROR(NETWORKDAYS(Table2[[#This Row],[Initial Engagement Attempt Date]],Table2[[#This Row],[FTC Screening Date]],Holidays),""))</f>
        <v/>
      </c>
      <c r="AK40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06" s="4">
        <f>COUNTIFS(Table2[Agency Name],Table2[[#This Row],[Agency Name]],Table2[Client ID],Table2[[#This Row],[Client ID]])</f>
        <v>0</v>
      </c>
    </row>
    <row r="407" spans="12:38">
      <c r="L407" s="13"/>
      <c r="M407" s="13"/>
      <c r="N407" s="13"/>
      <c r="P407" s="13"/>
      <c r="W407" s="13"/>
      <c r="X407" s="13"/>
      <c r="AA40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0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07" s="4" t="str" cm="1">
        <f t="array" aca="1" ref="AC40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07" s="4">
        <f ca="1">LEN(Table2[[#This Row],[Data Checks]])</f>
        <v>0</v>
      </c>
      <c r="AE407" s="4" t="str">
        <f>IF(LEN(TRIM(Table2[[#This Row],[Referral Date]]))=0,"",IFERROR(NETWORKDAYS(Table2[[#This Row],[Referral Date]],EOMONTH(DATE('Reporting Month'!$B$2,'Reporting Month'!$B$1,1),0),Holidays),-NETWORKDAYS(EOMONTH(DATE('Reporting Month'!$B$2,'Reporting Month'!$B$1,1),0),Table2[[#This Row],[Referral Date]],Holidays)))</f>
        <v/>
      </c>
      <c r="AF40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07" s="4" t="str">
        <f>IF(OR(Table2[[#This Row],[Referral Date]]="",Table2[[#This Row],[FTC Screening Date]]=""),"",IFERROR(DATEDIF(Table2[[#This Row],[Referral Date]],Table2[[#This Row],[FTC Screening Date]],"d"),IFERROR(IF(DATEDIF(Table2[[#This Row],[FTC Screening Date]],Table2[[#This Row],[Referral Date]],"d")&gt;0,0,""),"")))</f>
        <v/>
      </c>
      <c r="AH407" s="4" t="str">
        <f>IFERROR(VLOOKUP(Table2[[#This Row],[Agency Name]],'Dropdown Values'!A:B,2,FALSE),"")</f>
        <v/>
      </c>
      <c r="AI407" s="2" t="str">
        <f>IF(OR(Table2[[#This Row],[Current Investigation Start Date]]="",Table2[[#This Row],[Referral Date]]=""),"",IFERROR(NETWORKDAYS(I407,J407,Holidays),""))</f>
        <v/>
      </c>
      <c r="AJ407" s="2" t="str">
        <f>IF(OR(Table2[[#This Row],[Initial Engagement Attempt Date]]="",Table2[[#This Row],[FTC Screening Date]]=""),"",IFERROR(NETWORKDAYS(Table2[[#This Row],[Initial Engagement Attempt Date]],Table2[[#This Row],[FTC Screening Date]],Holidays),""))</f>
        <v/>
      </c>
      <c r="AK40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07" s="4">
        <f>COUNTIFS(Table2[Agency Name],Table2[[#This Row],[Agency Name]],Table2[Client ID],Table2[[#This Row],[Client ID]])</f>
        <v>0</v>
      </c>
    </row>
    <row r="408" spans="12:38">
      <c r="L408" s="13"/>
      <c r="M408" s="13"/>
      <c r="N408" s="13"/>
      <c r="P408" s="13"/>
      <c r="W408" s="13"/>
      <c r="X408" s="13"/>
      <c r="AA40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0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08" s="4" t="str" cm="1">
        <f t="array" aca="1" ref="AC40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08" s="4">
        <f ca="1">LEN(Table2[[#This Row],[Data Checks]])</f>
        <v>0</v>
      </c>
      <c r="AE408" s="4" t="str">
        <f>IF(LEN(TRIM(Table2[[#This Row],[Referral Date]]))=0,"",IFERROR(NETWORKDAYS(Table2[[#This Row],[Referral Date]],EOMONTH(DATE('Reporting Month'!$B$2,'Reporting Month'!$B$1,1),0),Holidays),-NETWORKDAYS(EOMONTH(DATE('Reporting Month'!$B$2,'Reporting Month'!$B$1,1),0),Table2[[#This Row],[Referral Date]],Holidays)))</f>
        <v/>
      </c>
      <c r="AF40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08" s="4" t="str">
        <f>IF(OR(Table2[[#This Row],[Referral Date]]="",Table2[[#This Row],[FTC Screening Date]]=""),"",IFERROR(DATEDIF(Table2[[#This Row],[Referral Date]],Table2[[#This Row],[FTC Screening Date]],"d"),IFERROR(IF(DATEDIF(Table2[[#This Row],[FTC Screening Date]],Table2[[#This Row],[Referral Date]],"d")&gt;0,0,""),"")))</f>
        <v/>
      </c>
      <c r="AH408" s="4" t="str">
        <f>IFERROR(VLOOKUP(Table2[[#This Row],[Agency Name]],'Dropdown Values'!A:B,2,FALSE),"")</f>
        <v/>
      </c>
      <c r="AI408" s="2" t="str">
        <f>IF(OR(Table2[[#This Row],[Current Investigation Start Date]]="",Table2[[#This Row],[Referral Date]]=""),"",IFERROR(NETWORKDAYS(I408,J408,Holidays),""))</f>
        <v/>
      </c>
      <c r="AJ408" s="2" t="str">
        <f>IF(OR(Table2[[#This Row],[Initial Engagement Attempt Date]]="",Table2[[#This Row],[FTC Screening Date]]=""),"",IFERROR(NETWORKDAYS(Table2[[#This Row],[Initial Engagement Attempt Date]],Table2[[#This Row],[FTC Screening Date]],Holidays),""))</f>
        <v/>
      </c>
      <c r="AK40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08" s="4">
        <f>COUNTIFS(Table2[Agency Name],Table2[[#This Row],[Agency Name]],Table2[Client ID],Table2[[#This Row],[Client ID]])</f>
        <v>0</v>
      </c>
    </row>
    <row r="409" spans="12:38">
      <c r="L409" s="13"/>
      <c r="M409" s="13"/>
      <c r="N409" s="13"/>
      <c r="P409" s="13"/>
      <c r="W409" s="13"/>
      <c r="X409" s="13"/>
      <c r="AA40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0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09" s="4" t="str" cm="1">
        <f t="array" aca="1" ref="AC40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09" s="4">
        <f ca="1">LEN(Table2[[#This Row],[Data Checks]])</f>
        <v>0</v>
      </c>
      <c r="AE409" s="4" t="str">
        <f>IF(LEN(TRIM(Table2[[#This Row],[Referral Date]]))=0,"",IFERROR(NETWORKDAYS(Table2[[#This Row],[Referral Date]],EOMONTH(DATE('Reporting Month'!$B$2,'Reporting Month'!$B$1,1),0),Holidays),-NETWORKDAYS(EOMONTH(DATE('Reporting Month'!$B$2,'Reporting Month'!$B$1,1),0),Table2[[#This Row],[Referral Date]],Holidays)))</f>
        <v/>
      </c>
      <c r="AF40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09" s="4" t="str">
        <f>IF(OR(Table2[[#This Row],[Referral Date]]="",Table2[[#This Row],[FTC Screening Date]]=""),"",IFERROR(DATEDIF(Table2[[#This Row],[Referral Date]],Table2[[#This Row],[FTC Screening Date]],"d"),IFERROR(IF(DATEDIF(Table2[[#This Row],[FTC Screening Date]],Table2[[#This Row],[Referral Date]],"d")&gt;0,0,""),"")))</f>
        <v/>
      </c>
      <c r="AH409" s="4" t="str">
        <f>IFERROR(VLOOKUP(Table2[[#This Row],[Agency Name]],'Dropdown Values'!A:B,2,FALSE),"")</f>
        <v/>
      </c>
      <c r="AI409" s="2" t="str">
        <f>IF(OR(Table2[[#This Row],[Current Investigation Start Date]]="",Table2[[#This Row],[Referral Date]]=""),"",IFERROR(NETWORKDAYS(I409,J409,Holidays),""))</f>
        <v/>
      </c>
      <c r="AJ409" s="2" t="str">
        <f>IF(OR(Table2[[#This Row],[Initial Engagement Attempt Date]]="",Table2[[#This Row],[FTC Screening Date]]=""),"",IFERROR(NETWORKDAYS(Table2[[#This Row],[Initial Engagement Attempt Date]],Table2[[#This Row],[FTC Screening Date]],Holidays),""))</f>
        <v/>
      </c>
      <c r="AK40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09" s="4">
        <f>COUNTIFS(Table2[Agency Name],Table2[[#This Row],[Agency Name]],Table2[Client ID],Table2[[#This Row],[Client ID]])</f>
        <v>0</v>
      </c>
    </row>
    <row r="410" spans="12:38">
      <c r="L410" s="13"/>
      <c r="M410" s="13"/>
      <c r="N410" s="13"/>
      <c r="P410" s="13"/>
      <c r="W410" s="13"/>
      <c r="X410" s="13"/>
      <c r="AA41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1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10" s="4" t="str" cm="1">
        <f t="array" aca="1" ref="AC41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10" s="4">
        <f ca="1">LEN(Table2[[#This Row],[Data Checks]])</f>
        <v>0</v>
      </c>
      <c r="AE410" s="4" t="str">
        <f>IF(LEN(TRIM(Table2[[#This Row],[Referral Date]]))=0,"",IFERROR(NETWORKDAYS(Table2[[#This Row],[Referral Date]],EOMONTH(DATE('Reporting Month'!$B$2,'Reporting Month'!$B$1,1),0),Holidays),-NETWORKDAYS(EOMONTH(DATE('Reporting Month'!$B$2,'Reporting Month'!$B$1,1),0),Table2[[#This Row],[Referral Date]],Holidays)))</f>
        <v/>
      </c>
      <c r="AF41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10" s="4" t="str">
        <f>IF(OR(Table2[[#This Row],[Referral Date]]="",Table2[[#This Row],[FTC Screening Date]]=""),"",IFERROR(DATEDIF(Table2[[#This Row],[Referral Date]],Table2[[#This Row],[FTC Screening Date]],"d"),IFERROR(IF(DATEDIF(Table2[[#This Row],[FTC Screening Date]],Table2[[#This Row],[Referral Date]],"d")&gt;0,0,""),"")))</f>
        <v/>
      </c>
      <c r="AH410" s="4" t="str">
        <f>IFERROR(VLOOKUP(Table2[[#This Row],[Agency Name]],'Dropdown Values'!A:B,2,FALSE),"")</f>
        <v/>
      </c>
      <c r="AI410" s="2" t="str">
        <f>IF(OR(Table2[[#This Row],[Current Investigation Start Date]]="",Table2[[#This Row],[Referral Date]]=""),"",IFERROR(NETWORKDAYS(I410,J410,Holidays),""))</f>
        <v/>
      </c>
      <c r="AJ410" s="2" t="str">
        <f>IF(OR(Table2[[#This Row],[Initial Engagement Attempt Date]]="",Table2[[#This Row],[FTC Screening Date]]=""),"",IFERROR(NETWORKDAYS(Table2[[#This Row],[Initial Engagement Attempt Date]],Table2[[#This Row],[FTC Screening Date]],Holidays),""))</f>
        <v/>
      </c>
      <c r="AK41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10" s="4">
        <f>COUNTIFS(Table2[Agency Name],Table2[[#This Row],[Agency Name]],Table2[Client ID],Table2[[#This Row],[Client ID]])</f>
        <v>0</v>
      </c>
    </row>
    <row r="411" spans="12:38">
      <c r="L411" s="13"/>
      <c r="M411" s="13"/>
      <c r="N411" s="13"/>
      <c r="P411" s="13"/>
      <c r="W411" s="13"/>
      <c r="X411" s="13"/>
      <c r="AA41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1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11" s="4" t="str" cm="1">
        <f t="array" aca="1" ref="AC41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11" s="4">
        <f ca="1">LEN(Table2[[#This Row],[Data Checks]])</f>
        <v>0</v>
      </c>
      <c r="AE411" s="4" t="str">
        <f>IF(LEN(TRIM(Table2[[#This Row],[Referral Date]]))=0,"",IFERROR(NETWORKDAYS(Table2[[#This Row],[Referral Date]],EOMONTH(DATE('Reporting Month'!$B$2,'Reporting Month'!$B$1,1),0),Holidays),-NETWORKDAYS(EOMONTH(DATE('Reporting Month'!$B$2,'Reporting Month'!$B$1,1),0),Table2[[#This Row],[Referral Date]],Holidays)))</f>
        <v/>
      </c>
      <c r="AF41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11" s="4" t="str">
        <f>IF(OR(Table2[[#This Row],[Referral Date]]="",Table2[[#This Row],[FTC Screening Date]]=""),"",IFERROR(DATEDIF(Table2[[#This Row],[Referral Date]],Table2[[#This Row],[FTC Screening Date]],"d"),IFERROR(IF(DATEDIF(Table2[[#This Row],[FTC Screening Date]],Table2[[#This Row],[Referral Date]],"d")&gt;0,0,""),"")))</f>
        <v/>
      </c>
      <c r="AH411" s="4" t="str">
        <f>IFERROR(VLOOKUP(Table2[[#This Row],[Agency Name]],'Dropdown Values'!A:B,2,FALSE),"")</f>
        <v/>
      </c>
      <c r="AI411" s="2" t="str">
        <f>IF(OR(Table2[[#This Row],[Current Investigation Start Date]]="",Table2[[#This Row],[Referral Date]]=""),"",IFERROR(NETWORKDAYS(I411,J411,Holidays),""))</f>
        <v/>
      </c>
      <c r="AJ411" s="2" t="str">
        <f>IF(OR(Table2[[#This Row],[Initial Engagement Attempt Date]]="",Table2[[#This Row],[FTC Screening Date]]=""),"",IFERROR(NETWORKDAYS(Table2[[#This Row],[Initial Engagement Attempt Date]],Table2[[#This Row],[FTC Screening Date]],Holidays),""))</f>
        <v/>
      </c>
      <c r="AK41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11" s="4">
        <f>COUNTIFS(Table2[Agency Name],Table2[[#This Row],[Agency Name]],Table2[Client ID],Table2[[#This Row],[Client ID]])</f>
        <v>0</v>
      </c>
    </row>
    <row r="412" spans="12:38">
      <c r="L412" s="13"/>
      <c r="M412" s="13"/>
      <c r="N412" s="13"/>
      <c r="P412" s="13"/>
      <c r="W412" s="13"/>
      <c r="X412" s="13"/>
      <c r="AA41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1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12" s="4" t="str" cm="1">
        <f t="array" aca="1" ref="AC41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12" s="4">
        <f ca="1">LEN(Table2[[#This Row],[Data Checks]])</f>
        <v>0</v>
      </c>
      <c r="AE412" s="4" t="str">
        <f>IF(LEN(TRIM(Table2[[#This Row],[Referral Date]]))=0,"",IFERROR(NETWORKDAYS(Table2[[#This Row],[Referral Date]],EOMONTH(DATE('Reporting Month'!$B$2,'Reporting Month'!$B$1,1),0),Holidays),-NETWORKDAYS(EOMONTH(DATE('Reporting Month'!$B$2,'Reporting Month'!$B$1,1),0),Table2[[#This Row],[Referral Date]],Holidays)))</f>
        <v/>
      </c>
      <c r="AF41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12" s="4" t="str">
        <f>IF(OR(Table2[[#This Row],[Referral Date]]="",Table2[[#This Row],[FTC Screening Date]]=""),"",IFERROR(DATEDIF(Table2[[#This Row],[Referral Date]],Table2[[#This Row],[FTC Screening Date]],"d"),IFERROR(IF(DATEDIF(Table2[[#This Row],[FTC Screening Date]],Table2[[#This Row],[Referral Date]],"d")&gt;0,0,""),"")))</f>
        <v/>
      </c>
      <c r="AH412" s="4" t="str">
        <f>IFERROR(VLOOKUP(Table2[[#This Row],[Agency Name]],'Dropdown Values'!A:B,2,FALSE),"")</f>
        <v/>
      </c>
      <c r="AI412" s="2" t="str">
        <f>IF(OR(Table2[[#This Row],[Current Investigation Start Date]]="",Table2[[#This Row],[Referral Date]]=""),"",IFERROR(NETWORKDAYS(I412,J412,Holidays),""))</f>
        <v/>
      </c>
      <c r="AJ412" s="2" t="str">
        <f>IF(OR(Table2[[#This Row],[Initial Engagement Attempt Date]]="",Table2[[#This Row],[FTC Screening Date]]=""),"",IFERROR(NETWORKDAYS(Table2[[#This Row],[Initial Engagement Attempt Date]],Table2[[#This Row],[FTC Screening Date]],Holidays),""))</f>
        <v/>
      </c>
      <c r="AK41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12" s="4">
        <f>COUNTIFS(Table2[Agency Name],Table2[[#This Row],[Agency Name]],Table2[Client ID],Table2[[#This Row],[Client ID]])</f>
        <v>0</v>
      </c>
    </row>
    <row r="413" spans="12:38">
      <c r="L413" s="13"/>
      <c r="M413" s="13"/>
      <c r="N413" s="13"/>
      <c r="P413" s="13"/>
      <c r="W413" s="13"/>
      <c r="X413" s="13"/>
      <c r="AA41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1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13" s="4" t="str" cm="1">
        <f t="array" aca="1" ref="AC41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13" s="4">
        <f ca="1">LEN(Table2[[#This Row],[Data Checks]])</f>
        <v>0</v>
      </c>
      <c r="AE413" s="4" t="str">
        <f>IF(LEN(TRIM(Table2[[#This Row],[Referral Date]]))=0,"",IFERROR(NETWORKDAYS(Table2[[#This Row],[Referral Date]],EOMONTH(DATE('Reporting Month'!$B$2,'Reporting Month'!$B$1,1),0),Holidays),-NETWORKDAYS(EOMONTH(DATE('Reporting Month'!$B$2,'Reporting Month'!$B$1,1),0),Table2[[#This Row],[Referral Date]],Holidays)))</f>
        <v/>
      </c>
      <c r="AF41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13" s="4" t="str">
        <f>IF(OR(Table2[[#This Row],[Referral Date]]="",Table2[[#This Row],[FTC Screening Date]]=""),"",IFERROR(DATEDIF(Table2[[#This Row],[Referral Date]],Table2[[#This Row],[FTC Screening Date]],"d"),IFERROR(IF(DATEDIF(Table2[[#This Row],[FTC Screening Date]],Table2[[#This Row],[Referral Date]],"d")&gt;0,0,""),"")))</f>
        <v/>
      </c>
      <c r="AH413" s="4" t="str">
        <f>IFERROR(VLOOKUP(Table2[[#This Row],[Agency Name]],'Dropdown Values'!A:B,2,FALSE),"")</f>
        <v/>
      </c>
      <c r="AI413" s="2" t="str">
        <f>IF(OR(Table2[[#This Row],[Current Investigation Start Date]]="",Table2[[#This Row],[Referral Date]]=""),"",IFERROR(NETWORKDAYS(I413,J413,Holidays),""))</f>
        <v/>
      </c>
      <c r="AJ413" s="2" t="str">
        <f>IF(OR(Table2[[#This Row],[Initial Engagement Attempt Date]]="",Table2[[#This Row],[FTC Screening Date]]=""),"",IFERROR(NETWORKDAYS(Table2[[#This Row],[Initial Engagement Attempt Date]],Table2[[#This Row],[FTC Screening Date]],Holidays),""))</f>
        <v/>
      </c>
      <c r="AK41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13" s="4">
        <f>COUNTIFS(Table2[Agency Name],Table2[[#This Row],[Agency Name]],Table2[Client ID],Table2[[#This Row],[Client ID]])</f>
        <v>0</v>
      </c>
    </row>
    <row r="414" spans="12:38">
      <c r="L414" s="13"/>
      <c r="M414" s="13"/>
      <c r="N414" s="13"/>
      <c r="P414" s="13"/>
      <c r="W414" s="13"/>
      <c r="X414" s="13"/>
      <c r="AA41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1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14" s="4" t="str" cm="1">
        <f t="array" aca="1" ref="AC41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14" s="4">
        <f ca="1">LEN(Table2[[#This Row],[Data Checks]])</f>
        <v>0</v>
      </c>
      <c r="AE414" s="4" t="str">
        <f>IF(LEN(TRIM(Table2[[#This Row],[Referral Date]]))=0,"",IFERROR(NETWORKDAYS(Table2[[#This Row],[Referral Date]],EOMONTH(DATE('Reporting Month'!$B$2,'Reporting Month'!$B$1,1),0),Holidays),-NETWORKDAYS(EOMONTH(DATE('Reporting Month'!$B$2,'Reporting Month'!$B$1,1),0),Table2[[#This Row],[Referral Date]],Holidays)))</f>
        <v/>
      </c>
      <c r="AF41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14" s="4" t="str">
        <f>IF(OR(Table2[[#This Row],[Referral Date]]="",Table2[[#This Row],[FTC Screening Date]]=""),"",IFERROR(DATEDIF(Table2[[#This Row],[Referral Date]],Table2[[#This Row],[FTC Screening Date]],"d"),IFERROR(IF(DATEDIF(Table2[[#This Row],[FTC Screening Date]],Table2[[#This Row],[Referral Date]],"d")&gt;0,0,""),"")))</f>
        <v/>
      </c>
      <c r="AH414" s="4" t="str">
        <f>IFERROR(VLOOKUP(Table2[[#This Row],[Agency Name]],'Dropdown Values'!A:B,2,FALSE),"")</f>
        <v/>
      </c>
      <c r="AI414" s="2" t="str">
        <f>IF(OR(Table2[[#This Row],[Current Investigation Start Date]]="",Table2[[#This Row],[Referral Date]]=""),"",IFERROR(NETWORKDAYS(I414,J414,Holidays),""))</f>
        <v/>
      </c>
      <c r="AJ414" s="2" t="str">
        <f>IF(OR(Table2[[#This Row],[Initial Engagement Attempt Date]]="",Table2[[#This Row],[FTC Screening Date]]=""),"",IFERROR(NETWORKDAYS(Table2[[#This Row],[Initial Engagement Attempt Date]],Table2[[#This Row],[FTC Screening Date]],Holidays),""))</f>
        <v/>
      </c>
      <c r="AK41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14" s="4">
        <f>COUNTIFS(Table2[Agency Name],Table2[[#This Row],[Agency Name]],Table2[Client ID],Table2[[#This Row],[Client ID]])</f>
        <v>0</v>
      </c>
    </row>
    <row r="415" spans="12:38">
      <c r="L415" s="13"/>
      <c r="M415" s="13"/>
      <c r="N415" s="13"/>
      <c r="P415" s="13"/>
      <c r="W415" s="13"/>
      <c r="X415" s="13"/>
      <c r="AA41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1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15" s="4" t="str" cm="1">
        <f t="array" aca="1" ref="AC41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15" s="4">
        <f ca="1">LEN(Table2[[#This Row],[Data Checks]])</f>
        <v>0</v>
      </c>
      <c r="AE415" s="4" t="str">
        <f>IF(LEN(TRIM(Table2[[#This Row],[Referral Date]]))=0,"",IFERROR(NETWORKDAYS(Table2[[#This Row],[Referral Date]],EOMONTH(DATE('Reporting Month'!$B$2,'Reporting Month'!$B$1,1),0),Holidays),-NETWORKDAYS(EOMONTH(DATE('Reporting Month'!$B$2,'Reporting Month'!$B$1,1),0),Table2[[#This Row],[Referral Date]],Holidays)))</f>
        <v/>
      </c>
      <c r="AF41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15" s="4" t="str">
        <f>IF(OR(Table2[[#This Row],[Referral Date]]="",Table2[[#This Row],[FTC Screening Date]]=""),"",IFERROR(DATEDIF(Table2[[#This Row],[Referral Date]],Table2[[#This Row],[FTC Screening Date]],"d"),IFERROR(IF(DATEDIF(Table2[[#This Row],[FTC Screening Date]],Table2[[#This Row],[Referral Date]],"d")&gt;0,0,""),"")))</f>
        <v/>
      </c>
      <c r="AH415" s="4" t="str">
        <f>IFERROR(VLOOKUP(Table2[[#This Row],[Agency Name]],'Dropdown Values'!A:B,2,FALSE),"")</f>
        <v/>
      </c>
      <c r="AI415" s="2" t="str">
        <f>IF(OR(Table2[[#This Row],[Current Investigation Start Date]]="",Table2[[#This Row],[Referral Date]]=""),"",IFERROR(NETWORKDAYS(I415,J415,Holidays),""))</f>
        <v/>
      </c>
      <c r="AJ415" s="2" t="str">
        <f>IF(OR(Table2[[#This Row],[Initial Engagement Attempt Date]]="",Table2[[#This Row],[FTC Screening Date]]=""),"",IFERROR(NETWORKDAYS(Table2[[#This Row],[Initial Engagement Attempt Date]],Table2[[#This Row],[FTC Screening Date]],Holidays),""))</f>
        <v/>
      </c>
      <c r="AK41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15" s="4">
        <f>COUNTIFS(Table2[Agency Name],Table2[[#This Row],[Agency Name]],Table2[Client ID],Table2[[#This Row],[Client ID]])</f>
        <v>0</v>
      </c>
    </row>
    <row r="416" spans="12:38">
      <c r="L416" s="13"/>
      <c r="M416" s="13"/>
      <c r="N416" s="13"/>
      <c r="P416" s="13"/>
      <c r="W416" s="13"/>
      <c r="X416" s="13"/>
      <c r="AA41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1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16" s="4" t="str" cm="1">
        <f t="array" aca="1" ref="AC41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16" s="4">
        <f ca="1">LEN(Table2[[#This Row],[Data Checks]])</f>
        <v>0</v>
      </c>
      <c r="AE416" s="4" t="str">
        <f>IF(LEN(TRIM(Table2[[#This Row],[Referral Date]]))=0,"",IFERROR(NETWORKDAYS(Table2[[#This Row],[Referral Date]],EOMONTH(DATE('Reporting Month'!$B$2,'Reporting Month'!$B$1,1),0),Holidays),-NETWORKDAYS(EOMONTH(DATE('Reporting Month'!$B$2,'Reporting Month'!$B$1,1),0),Table2[[#This Row],[Referral Date]],Holidays)))</f>
        <v/>
      </c>
      <c r="AF41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16" s="4" t="str">
        <f>IF(OR(Table2[[#This Row],[Referral Date]]="",Table2[[#This Row],[FTC Screening Date]]=""),"",IFERROR(DATEDIF(Table2[[#This Row],[Referral Date]],Table2[[#This Row],[FTC Screening Date]],"d"),IFERROR(IF(DATEDIF(Table2[[#This Row],[FTC Screening Date]],Table2[[#This Row],[Referral Date]],"d")&gt;0,0,""),"")))</f>
        <v/>
      </c>
      <c r="AH416" s="4" t="str">
        <f>IFERROR(VLOOKUP(Table2[[#This Row],[Agency Name]],'Dropdown Values'!A:B,2,FALSE),"")</f>
        <v/>
      </c>
      <c r="AI416" s="2" t="str">
        <f>IF(OR(Table2[[#This Row],[Current Investigation Start Date]]="",Table2[[#This Row],[Referral Date]]=""),"",IFERROR(NETWORKDAYS(I416,J416,Holidays),""))</f>
        <v/>
      </c>
      <c r="AJ416" s="2" t="str">
        <f>IF(OR(Table2[[#This Row],[Initial Engagement Attempt Date]]="",Table2[[#This Row],[FTC Screening Date]]=""),"",IFERROR(NETWORKDAYS(Table2[[#This Row],[Initial Engagement Attempt Date]],Table2[[#This Row],[FTC Screening Date]],Holidays),""))</f>
        <v/>
      </c>
      <c r="AK41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16" s="4">
        <f>COUNTIFS(Table2[Agency Name],Table2[[#This Row],[Agency Name]],Table2[Client ID],Table2[[#This Row],[Client ID]])</f>
        <v>0</v>
      </c>
    </row>
    <row r="417" spans="12:38">
      <c r="L417" s="13"/>
      <c r="M417" s="13"/>
      <c r="N417" s="13"/>
      <c r="P417" s="13"/>
      <c r="W417" s="13"/>
      <c r="X417" s="13"/>
      <c r="AA41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1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17" s="4" t="str" cm="1">
        <f t="array" aca="1" ref="AC41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17" s="4">
        <f ca="1">LEN(Table2[[#This Row],[Data Checks]])</f>
        <v>0</v>
      </c>
      <c r="AE417" s="4" t="str">
        <f>IF(LEN(TRIM(Table2[[#This Row],[Referral Date]]))=0,"",IFERROR(NETWORKDAYS(Table2[[#This Row],[Referral Date]],EOMONTH(DATE('Reporting Month'!$B$2,'Reporting Month'!$B$1,1),0),Holidays),-NETWORKDAYS(EOMONTH(DATE('Reporting Month'!$B$2,'Reporting Month'!$B$1,1),0),Table2[[#This Row],[Referral Date]],Holidays)))</f>
        <v/>
      </c>
      <c r="AF41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17" s="4" t="str">
        <f>IF(OR(Table2[[#This Row],[Referral Date]]="",Table2[[#This Row],[FTC Screening Date]]=""),"",IFERROR(DATEDIF(Table2[[#This Row],[Referral Date]],Table2[[#This Row],[FTC Screening Date]],"d"),IFERROR(IF(DATEDIF(Table2[[#This Row],[FTC Screening Date]],Table2[[#This Row],[Referral Date]],"d")&gt;0,0,""),"")))</f>
        <v/>
      </c>
      <c r="AH417" s="4" t="str">
        <f>IFERROR(VLOOKUP(Table2[[#This Row],[Agency Name]],'Dropdown Values'!A:B,2,FALSE),"")</f>
        <v/>
      </c>
      <c r="AI417" s="2" t="str">
        <f>IF(OR(Table2[[#This Row],[Current Investigation Start Date]]="",Table2[[#This Row],[Referral Date]]=""),"",IFERROR(NETWORKDAYS(I417,J417,Holidays),""))</f>
        <v/>
      </c>
      <c r="AJ417" s="2" t="str">
        <f>IF(OR(Table2[[#This Row],[Initial Engagement Attempt Date]]="",Table2[[#This Row],[FTC Screening Date]]=""),"",IFERROR(NETWORKDAYS(Table2[[#This Row],[Initial Engagement Attempt Date]],Table2[[#This Row],[FTC Screening Date]],Holidays),""))</f>
        <v/>
      </c>
      <c r="AK41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17" s="4">
        <f>COUNTIFS(Table2[Agency Name],Table2[[#This Row],[Agency Name]],Table2[Client ID],Table2[[#This Row],[Client ID]])</f>
        <v>0</v>
      </c>
    </row>
    <row r="418" spans="12:38">
      <c r="L418" s="13"/>
      <c r="M418" s="13"/>
      <c r="N418" s="13"/>
      <c r="P418" s="13"/>
      <c r="W418" s="13"/>
      <c r="X418" s="13"/>
      <c r="AA41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1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18" s="4" t="str" cm="1">
        <f t="array" aca="1" ref="AC41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18" s="4">
        <f ca="1">LEN(Table2[[#This Row],[Data Checks]])</f>
        <v>0</v>
      </c>
      <c r="AE418" s="4" t="str">
        <f>IF(LEN(TRIM(Table2[[#This Row],[Referral Date]]))=0,"",IFERROR(NETWORKDAYS(Table2[[#This Row],[Referral Date]],EOMONTH(DATE('Reporting Month'!$B$2,'Reporting Month'!$B$1,1),0),Holidays),-NETWORKDAYS(EOMONTH(DATE('Reporting Month'!$B$2,'Reporting Month'!$B$1,1),0),Table2[[#This Row],[Referral Date]],Holidays)))</f>
        <v/>
      </c>
      <c r="AF41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18" s="4" t="str">
        <f>IF(OR(Table2[[#This Row],[Referral Date]]="",Table2[[#This Row],[FTC Screening Date]]=""),"",IFERROR(DATEDIF(Table2[[#This Row],[Referral Date]],Table2[[#This Row],[FTC Screening Date]],"d"),IFERROR(IF(DATEDIF(Table2[[#This Row],[FTC Screening Date]],Table2[[#This Row],[Referral Date]],"d")&gt;0,0,""),"")))</f>
        <v/>
      </c>
      <c r="AH418" s="4" t="str">
        <f>IFERROR(VLOOKUP(Table2[[#This Row],[Agency Name]],'Dropdown Values'!A:B,2,FALSE),"")</f>
        <v/>
      </c>
      <c r="AI418" s="2" t="str">
        <f>IF(OR(Table2[[#This Row],[Current Investigation Start Date]]="",Table2[[#This Row],[Referral Date]]=""),"",IFERROR(NETWORKDAYS(I418,J418,Holidays),""))</f>
        <v/>
      </c>
      <c r="AJ418" s="2" t="str">
        <f>IF(OR(Table2[[#This Row],[Initial Engagement Attempt Date]]="",Table2[[#This Row],[FTC Screening Date]]=""),"",IFERROR(NETWORKDAYS(Table2[[#This Row],[Initial Engagement Attempt Date]],Table2[[#This Row],[FTC Screening Date]],Holidays),""))</f>
        <v/>
      </c>
      <c r="AK41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18" s="4">
        <f>COUNTIFS(Table2[Agency Name],Table2[[#This Row],[Agency Name]],Table2[Client ID],Table2[[#This Row],[Client ID]])</f>
        <v>0</v>
      </c>
    </row>
    <row r="419" spans="12:38">
      <c r="L419" s="13"/>
      <c r="M419" s="13"/>
      <c r="N419" s="13"/>
      <c r="P419" s="13"/>
      <c r="W419" s="13"/>
      <c r="X419" s="13"/>
      <c r="AA41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1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19" s="4" t="str" cm="1">
        <f t="array" aca="1" ref="AC41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19" s="4">
        <f ca="1">LEN(Table2[[#This Row],[Data Checks]])</f>
        <v>0</v>
      </c>
      <c r="AE419" s="4" t="str">
        <f>IF(LEN(TRIM(Table2[[#This Row],[Referral Date]]))=0,"",IFERROR(NETWORKDAYS(Table2[[#This Row],[Referral Date]],EOMONTH(DATE('Reporting Month'!$B$2,'Reporting Month'!$B$1,1),0),Holidays),-NETWORKDAYS(EOMONTH(DATE('Reporting Month'!$B$2,'Reporting Month'!$B$1,1),0),Table2[[#This Row],[Referral Date]],Holidays)))</f>
        <v/>
      </c>
      <c r="AF41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19" s="4" t="str">
        <f>IF(OR(Table2[[#This Row],[Referral Date]]="",Table2[[#This Row],[FTC Screening Date]]=""),"",IFERROR(DATEDIF(Table2[[#This Row],[Referral Date]],Table2[[#This Row],[FTC Screening Date]],"d"),IFERROR(IF(DATEDIF(Table2[[#This Row],[FTC Screening Date]],Table2[[#This Row],[Referral Date]],"d")&gt;0,0,""),"")))</f>
        <v/>
      </c>
      <c r="AH419" s="4" t="str">
        <f>IFERROR(VLOOKUP(Table2[[#This Row],[Agency Name]],'Dropdown Values'!A:B,2,FALSE),"")</f>
        <v/>
      </c>
      <c r="AI419" s="2" t="str">
        <f>IF(OR(Table2[[#This Row],[Current Investigation Start Date]]="",Table2[[#This Row],[Referral Date]]=""),"",IFERROR(NETWORKDAYS(I419,J419,Holidays),""))</f>
        <v/>
      </c>
      <c r="AJ419" s="2" t="str">
        <f>IF(OR(Table2[[#This Row],[Initial Engagement Attempt Date]]="",Table2[[#This Row],[FTC Screening Date]]=""),"",IFERROR(NETWORKDAYS(Table2[[#This Row],[Initial Engagement Attempt Date]],Table2[[#This Row],[FTC Screening Date]],Holidays),""))</f>
        <v/>
      </c>
      <c r="AK41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19" s="4">
        <f>COUNTIFS(Table2[Agency Name],Table2[[#This Row],[Agency Name]],Table2[Client ID],Table2[[#This Row],[Client ID]])</f>
        <v>0</v>
      </c>
    </row>
    <row r="420" spans="12:38">
      <c r="L420" s="13"/>
      <c r="M420" s="13"/>
      <c r="N420" s="13"/>
      <c r="P420" s="13"/>
      <c r="W420" s="13"/>
      <c r="X420" s="13"/>
      <c r="AA42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2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20" s="4" t="str" cm="1">
        <f t="array" aca="1" ref="AC42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20" s="4">
        <f ca="1">LEN(Table2[[#This Row],[Data Checks]])</f>
        <v>0</v>
      </c>
      <c r="AE420" s="4" t="str">
        <f>IF(LEN(TRIM(Table2[[#This Row],[Referral Date]]))=0,"",IFERROR(NETWORKDAYS(Table2[[#This Row],[Referral Date]],EOMONTH(DATE('Reporting Month'!$B$2,'Reporting Month'!$B$1,1),0),Holidays),-NETWORKDAYS(EOMONTH(DATE('Reporting Month'!$B$2,'Reporting Month'!$B$1,1),0),Table2[[#This Row],[Referral Date]],Holidays)))</f>
        <v/>
      </c>
      <c r="AF42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20" s="4" t="str">
        <f>IF(OR(Table2[[#This Row],[Referral Date]]="",Table2[[#This Row],[FTC Screening Date]]=""),"",IFERROR(DATEDIF(Table2[[#This Row],[Referral Date]],Table2[[#This Row],[FTC Screening Date]],"d"),IFERROR(IF(DATEDIF(Table2[[#This Row],[FTC Screening Date]],Table2[[#This Row],[Referral Date]],"d")&gt;0,0,""),"")))</f>
        <v/>
      </c>
      <c r="AH420" s="4" t="str">
        <f>IFERROR(VLOOKUP(Table2[[#This Row],[Agency Name]],'Dropdown Values'!A:B,2,FALSE),"")</f>
        <v/>
      </c>
      <c r="AI420" s="2" t="str">
        <f>IF(OR(Table2[[#This Row],[Current Investigation Start Date]]="",Table2[[#This Row],[Referral Date]]=""),"",IFERROR(NETWORKDAYS(I420,J420,Holidays),""))</f>
        <v/>
      </c>
      <c r="AJ420" s="2" t="str">
        <f>IF(OR(Table2[[#This Row],[Initial Engagement Attempt Date]]="",Table2[[#This Row],[FTC Screening Date]]=""),"",IFERROR(NETWORKDAYS(Table2[[#This Row],[Initial Engagement Attempt Date]],Table2[[#This Row],[FTC Screening Date]],Holidays),""))</f>
        <v/>
      </c>
      <c r="AK42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20" s="4">
        <f>COUNTIFS(Table2[Agency Name],Table2[[#This Row],[Agency Name]],Table2[Client ID],Table2[[#This Row],[Client ID]])</f>
        <v>0</v>
      </c>
    </row>
    <row r="421" spans="12:38">
      <c r="L421" s="13"/>
      <c r="M421" s="13"/>
      <c r="N421" s="13"/>
      <c r="P421" s="13"/>
      <c r="W421" s="13"/>
      <c r="X421" s="13"/>
      <c r="AA42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2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21" s="4" t="str" cm="1">
        <f t="array" aca="1" ref="AC42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21" s="4">
        <f ca="1">LEN(Table2[[#This Row],[Data Checks]])</f>
        <v>0</v>
      </c>
      <c r="AE421" s="4" t="str">
        <f>IF(LEN(TRIM(Table2[[#This Row],[Referral Date]]))=0,"",IFERROR(NETWORKDAYS(Table2[[#This Row],[Referral Date]],EOMONTH(DATE('Reporting Month'!$B$2,'Reporting Month'!$B$1,1),0),Holidays),-NETWORKDAYS(EOMONTH(DATE('Reporting Month'!$B$2,'Reporting Month'!$B$1,1),0),Table2[[#This Row],[Referral Date]],Holidays)))</f>
        <v/>
      </c>
      <c r="AF42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21" s="4" t="str">
        <f>IF(OR(Table2[[#This Row],[Referral Date]]="",Table2[[#This Row],[FTC Screening Date]]=""),"",IFERROR(DATEDIF(Table2[[#This Row],[Referral Date]],Table2[[#This Row],[FTC Screening Date]],"d"),IFERROR(IF(DATEDIF(Table2[[#This Row],[FTC Screening Date]],Table2[[#This Row],[Referral Date]],"d")&gt;0,0,""),"")))</f>
        <v/>
      </c>
      <c r="AH421" s="4" t="str">
        <f>IFERROR(VLOOKUP(Table2[[#This Row],[Agency Name]],'Dropdown Values'!A:B,2,FALSE),"")</f>
        <v/>
      </c>
      <c r="AI421" s="2" t="str">
        <f>IF(OR(Table2[[#This Row],[Current Investigation Start Date]]="",Table2[[#This Row],[Referral Date]]=""),"",IFERROR(NETWORKDAYS(I421,J421,Holidays),""))</f>
        <v/>
      </c>
      <c r="AJ421" s="2" t="str">
        <f>IF(OR(Table2[[#This Row],[Initial Engagement Attempt Date]]="",Table2[[#This Row],[FTC Screening Date]]=""),"",IFERROR(NETWORKDAYS(Table2[[#This Row],[Initial Engagement Attempt Date]],Table2[[#This Row],[FTC Screening Date]],Holidays),""))</f>
        <v/>
      </c>
      <c r="AK42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21" s="4">
        <f>COUNTIFS(Table2[Agency Name],Table2[[#This Row],[Agency Name]],Table2[Client ID],Table2[[#This Row],[Client ID]])</f>
        <v>0</v>
      </c>
    </row>
    <row r="422" spans="12:38">
      <c r="L422" s="13"/>
      <c r="M422" s="13"/>
      <c r="N422" s="13"/>
      <c r="P422" s="13"/>
      <c r="W422" s="13"/>
      <c r="X422" s="13"/>
      <c r="AA42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2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22" s="4" t="str" cm="1">
        <f t="array" aca="1" ref="AC42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22" s="4">
        <f ca="1">LEN(Table2[[#This Row],[Data Checks]])</f>
        <v>0</v>
      </c>
      <c r="AE422" s="4" t="str">
        <f>IF(LEN(TRIM(Table2[[#This Row],[Referral Date]]))=0,"",IFERROR(NETWORKDAYS(Table2[[#This Row],[Referral Date]],EOMONTH(DATE('Reporting Month'!$B$2,'Reporting Month'!$B$1,1),0),Holidays),-NETWORKDAYS(EOMONTH(DATE('Reporting Month'!$B$2,'Reporting Month'!$B$1,1),0),Table2[[#This Row],[Referral Date]],Holidays)))</f>
        <v/>
      </c>
      <c r="AF42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22" s="4" t="str">
        <f>IF(OR(Table2[[#This Row],[Referral Date]]="",Table2[[#This Row],[FTC Screening Date]]=""),"",IFERROR(DATEDIF(Table2[[#This Row],[Referral Date]],Table2[[#This Row],[FTC Screening Date]],"d"),IFERROR(IF(DATEDIF(Table2[[#This Row],[FTC Screening Date]],Table2[[#This Row],[Referral Date]],"d")&gt;0,0,""),"")))</f>
        <v/>
      </c>
      <c r="AH422" s="4" t="str">
        <f>IFERROR(VLOOKUP(Table2[[#This Row],[Agency Name]],'Dropdown Values'!A:B,2,FALSE),"")</f>
        <v/>
      </c>
      <c r="AI422" s="2" t="str">
        <f>IF(OR(Table2[[#This Row],[Current Investigation Start Date]]="",Table2[[#This Row],[Referral Date]]=""),"",IFERROR(NETWORKDAYS(I422,J422,Holidays),""))</f>
        <v/>
      </c>
      <c r="AJ422" s="2" t="str">
        <f>IF(OR(Table2[[#This Row],[Initial Engagement Attempt Date]]="",Table2[[#This Row],[FTC Screening Date]]=""),"",IFERROR(NETWORKDAYS(Table2[[#This Row],[Initial Engagement Attempt Date]],Table2[[#This Row],[FTC Screening Date]],Holidays),""))</f>
        <v/>
      </c>
      <c r="AK42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22" s="4">
        <f>COUNTIFS(Table2[Agency Name],Table2[[#This Row],[Agency Name]],Table2[Client ID],Table2[[#This Row],[Client ID]])</f>
        <v>0</v>
      </c>
    </row>
    <row r="423" spans="12:38">
      <c r="L423" s="13"/>
      <c r="M423" s="13"/>
      <c r="N423" s="13"/>
      <c r="P423" s="13"/>
      <c r="W423" s="13"/>
      <c r="X423" s="13"/>
      <c r="AA42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2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23" s="4" t="str" cm="1">
        <f t="array" aca="1" ref="AC42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23" s="4">
        <f ca="1">LEN(Table2[[#This Row],[Data Checks]])</f>
        <v>0</v>
      </c>
      <c r="AE423" s="4" t="str">
        <f>IF(LEN(TRIM(Table2[[#This Row],[Referral Date]]))=0,"",IFERROR(NETWORKDAYS(Table2[[#This Row],[Referral Date]],EOMONTH(DATE('Reporting Month'!$B$2,'Reporting Month'!$B$1,1),0),Holidays),-NETWORKDAYS(EOMONTH(DATE('Reporting Month'!$B$2,'Reporting Month'!$B$1,1),0),Table2[[#This Row],[Referral Date]],Holidays)))</f>
        <v/>
      </c>
      <c r="AF42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23" s="4" t="str">
        <f>IF(OR(Table2[[#This Row],[Referral Date]]="",Table2[[#This Row],[FTC Screening Date]]=""),"",IFERROR(DATEDIF(Table2[[#This Row],[Referral Date]],Table2[[#This Row],[FTC Screening Date]],"d"),IFERROR(IF(DATEDIF(Table2[[#This Row],[FTC Screening Date]],Table2[[#This Row],[Referral Date]],"d")&gt;0,0,""),"")))</f>
        <v/>
      </c>
      <c r="AH423" s="4" t="str">
        <f>IFERROR(VLOOKUP(Table2[[#This Row],[Agency Name]],'Dropdown Values'!A:B,2,FALSE),"")</f>
        <v/>
      </c>
      <c r="AI423" s="2" t="str">
        <f>IF(OR(Table2[[#This Row],[Current Investigation Start Date]]="",Table2[[#This Row],[Referral Date]]=""),"",IFERROR(NETWORKDAYS(I423,J423,Holidays),""))</f>
        <v/>
      </c>
      <c r="AJ423" s="2" t="str">
        <f>IF(OR(Table2[[#This Row],[Initial Engagement Attempt Date]]="",Table2[[#This Row],[FTC Screening Date]]=""),"",IFERROR(NETWORKDAYS(Table2[[#This Row],[Initial Engagement Attempt Date]],Table2[[#This Row],[FTC Screening Date]],Holidays),""))</f>
        <v/>
      </c>
      <c r="AK42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23" s="4">
        <f>COUNTIFS(Table2[Agency Name],Table2[[#This Row],[Agency Name]],Table2[Client ID],Table2[[#This Row],[Client ID]])</f>
        <v>0</v>
      </c>
    </row>
    <row r="424" spans="12:38">
      <c r="L424" s="13"/>
      <c r="M424" s="13"/>
      <c r="N424" s="13"/>
      <c r="P424" s="13"/>
      <c r="W424" s="13"/>
      <c r="X424" s="13"/>
      <c r="AA42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2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24" s="4" t="str" cm="1">
        <f t="array" aca="1" ref="AC42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24" s="4">
        <f ca="1">LEN(Table2[[#This Row],[Data Checks]])</f>
        <v>0</v>
      </c>
      <c r="AE424" s="4" t="str">
        <f>IF(LEN(TRIM(Table2[[#This Row],[Referral Date]]))=0,"",IFERROR(NETWORKDAYS(Table2[[#This Row],[Referral Date]],EOMONTH(DATE('Reporting Month'!$B$2,'Reporting Month'!$B$1,1),0),Holidays),-NETWORKDAYS(EOMONTH(DATE('Reporting Month'!$B$2,'Reporting Month'!$B$1,1),0),Table2[[#This Row],[Referral Date]],Holidays)))</f>
        <v/>
      </c>
      <c r="AF42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24" s="4" t="str">
        <f>IF(OR(Table2[[#This Row],[Referral Date]]="",Table2[[#This Row],[FTC Screening Date]]=""),"",IFERROR(DATEDIF(Table2[[#This Row],[Referral Date]],Table2[[#This Row],[FTC Screening Date]],"d"),IFERROR(IF(DATEDIF(Table2[[#This Row],[FTC Screening Date]],Table2[[#This Row],[Referral Date]],"d")&gt;0,0,""),"")))</f>
        <v/>
      </c>
      <c r="AH424" s="4" t="str">
        <f>IFERROR(VLOOKUP(Table2[[#This Row],[Agency Name]],'Dropdown Values'!A:B,2,FALSE),"")</f>
        <v/>
      </c>
      <c r="AI424" s="2" t="str">
        <f>IF(OR(Table2[[#This Row],[Current Investigation Start Date]]="",Table2[[#This Row],[Referral Date]]=""),"",IFERROR(NETWORKDAYS(I424,J424,Holidays),""))</f>
        <v/>
      </c>
      <c r="AJ424" s="2" t="str">
        <f>IF(OR(Table2[[#This Row],[Initial Engagement Attempt Date]]="",Table2[[#This Row],[FTC Screening Date]]=""),"",IFERROR(NETWORKDAYS(Table2[[#This Row],[Initial Engagement Attempt Date]],Table2[[#This Row],[FTC Screening Date]],Holidays),""))</f>
        <v/>
      </c>
      <c r="AK42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24" s="4">
        <f>COUNTIFS(Table2[Agency Name],Table2[[#This Row],[Agency Name]],Table2[Client ID],Table2[[#This Row],[Client ID]])</f>
        <v>0</v>
      </c>
    </row>
    <row r="425" spans="12:38">
      <c r="L425" s="13"/>
      <c r="M425" s="13"/>
      <c r="N425" s="13"/>
      <c r="P425" s="13"/>
      <c r="W425" s="13"/>
      <c r="X425" s="13"/>
      <c r="AA42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2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25" s="4" t="str" cm="1">
        <f t="array" aca="1" ref="AC42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25" s="4">
        <f ca="1">LEN(Table2[[#This Row],[Data Checks]])</f>
        <v>0</v>
      </c>
      <c r="AE425" s="4" t="str">
        <f>IF(LEN(TRIM(Table2[[#This Row],[Referral Date]]))=0,"",IFERROR(NETWORKDAYS(Table2[[#This Row],[Referral Date]],EOMONTH(DATE('Reporting Month'!$B$2,'Reporting Month'!$B$1,1),0),Holidays),-NETWORKDAYS(EOMONTH(DATE('Reporting Month'!$B$2,'Reporting Month'!$B$1,1),0),Table2[[#This Row],[Referral Date]],Holidays)))</f>
        <v/>
      </c>
      <c r="AF42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25" s="4" t="str">
        <f>IF(OR(Table2[[#This Row],[Referral Date]]="",Table2[[#This Row],[FTC Screening Date]]=""),"",IFERROR(DATEDIF(Table2[[#This Row],[Referral Date]],Table2[[#This Row],[FTC Screening Date]],"d"),IFERROR(IF(DATEDIF(Table2[[#This Row],[FTC Screening Date]],Table2[[#This Row],[Referral Date]],"d")&gt;0,0,""),"")))</f>
        <v/>
      </c>
      <c r="AH425" s="4" t="str">
        <f>IFERROR(VLOOKUP(Table2[[#This Row],[Agency Name]],'Dropdown Values'!A:B,2,FALSE),"")</f>
        <v/>
      </c>
      <c r="AI425" s="2" t="str">
        <f>IF(OR(Table2[[#This Row],[Current Investigation Start Date]]="",Table2[[#This Row],[Referral Date]]=""),"",IFERROR(NETWORKDAYS(I425,J425,Holidays),""))</f>
        <v/>
      </c>
      <c r="AJ425" s="2" t="str">
        <f>IF(OR(Table2[[#This Row],[Initial Engagement Attempt Date]]="",Table2[[#This Row],[FTC Screening Date]]=""),"",IFERROR(NETWORKDAYS(Table2[[#This Row],[Initial Engagement Attempt Date]],Table2[[#This Row],[FTC Screening Date]],Holidays),""))</f>
        <v/>
      </c>
      <c r="AK42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25" s="4">
        <f>COUNTIFS(Table2[Agency Name],Table2[[#This Row],[Agency Name]],Table2[Client ID],Table2[[#This Row],[Client ID]])</f>
        <v>0</v>
      </c>
    </row>
    <row r="426" spans="12:38">
      <c r="L426" s="13"/>
      <c r="M426" s="13"/>
      <c r="N426" s="13"/>
      <c r="P426" s="13"/>
      <c r="W426" s="13"/>
      <c r="X426" s="13"/>
      <c r="AA42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2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26" s="4" t="str" cm="1">
        <f t="array" aca="1" ref="AC42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26" s="4">
        <f ca="1">LEN(Table2[[#This Row],[Data Checks]])</f>
        <v>0</v>
      </c>
      <c r="AE426" s="4" t="str">
        <f>IF(LEN(TRIM(Table2[[#This Row],[Referral Date]]))=0,"",IFERROR(NETWORKDAYS(Table2[[#This Row],[Referral Date]],EOMONTH(DATE('Reporting Month'!$B$2,'Reporting Month'!$B$1,1),0),Holidays),-NETWORKDAYS(EOMONTH(DATE('Reporting Month'!$B$2,'Reporting Month'!$B$1,1),0),Table2[[#This Row],[Referral Date]],Holidays)))</f>
        <v/>
      </c>
      <c r="AF42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26" s="4" t="str">
        <f>IF(OR(Table2[[#This Row],[Referral Date]]="",Table2[[#This Row],[FTC Screening Date]]=""),"",IFERROR(DATEDIF(Table2[[#This Row],[Referral Date]],Table2[[#This Row],[FTC Screening Date]],"d"),IFERROR(IF(DATEDIF(Table2[[#This Row],[FTC Screening Date]],Table2[[#This Row],[Referral Date]],"d")&gt;0,0,""),"")))</f>
        <v/>
      </c>
      <c r="AH426" s="4" t="str">
        <f>IFERROR(VLOOKUP(Table2[[#This Row],[Agency Name]],'Dropdown Values'!A:B,2,FALSE),"")</f>
        <v/>
      </c>
      <c r="AI426" s="2" t="str">
        <f>IF(OR(Table2[[#This Row],[Current Investigation Start Date]]="",Table2[[#This Row],[Referral Date]]=""),"",IFERROR(NETWORKDAYS(I426,J426,Holidays),""))</f>
        <v/>
      </c>
      <c r="AJ426" s="2" t="str">
        <f>IF(OR(Table2[[#This Row],[Initial Engagement Attempt Date]]="",Table2[[#This Row],[FTC Screening Date]]=""),"",IFERROR(NETWORKDAYS(Table2[[#This Row],[Initial Engagement Attempt Date]],Table2[[#This Row],[FTC Screening Date]],Holidays),""))</f>
        <v/>
      </c>
      <c r="AK42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26" s="4">
        <f>COUNTIFS(Table2[Agency Name],Table2[[#This Row],[Agency Name]],Table2[Client ID],Table2[[#This Row],[Client ID]])</f>
        <v>0</v>
      </c>
    </row>
    <row r="427" spans="12:38">
      <c r="L427" s="13"/>
      <c r="M427" s="13"/>
      <c r="N427" s="13"/>
      <c r="P427" s="13"/>
      <c r="W427" s="13"/>
      <c r="X427" s="13"/>
      <c r="AA42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2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27" s="4" t="str" cm="1">
        <f t="array" aca="1" ref="AC42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27" s="4">
        <f ca="1">LEN(Table2[[#This Row],[Data Checks]])</f>
        <v>0</v>
      </c>
      <c r="AE427" s="4" t="str">
        <f>IF(LEN(TRIM(Table2[[#This Row],[Referral Date]]))=0,"",IFERROR(NETWORKDAYS(Table2[[#This Row],[Referral Date]],EOMONTH(DATE('Reporting Month'!$B$2,'Reporting Month'!$B$1,1),0),Holidays),-NETWORKDAYS(EOMONTH(DATE('Reporting Month'!$B$2,'Reporting Month'!$B$1,1),0),Table2[[#This Row],[Referral Date]],Holidays)))</f>
        <v/>
      </c>
      <c r="AF42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27" s="4" t="str">
        <f>IF(OR(Table2[[#This Row],[Referral Date]]="",Table2[[#This Row],[FTC Screening Date]]=""),"",IFERROR(DATEDIF(Table2[[#This Row],[Referral Date]],Table2[[#This Row],[FTC Screening Date]],"d"),IFERROR(IF(DATEDIF(Table2[[#This Row],[FTC Screening Date]],Table2[[#This Row],[Referral Date]],"d")&gt;0,0,""),"")))</f>
        <v/>
      </c>
      <c r="AH427" s="4" t="str">
        <f>IFERROR(VLOOKUP(Table2[[#This Row],[Agency Name]],'Dropdown Values'!A:B,2,FALSE),"")</f>
        <v/>
      </c>
      <c r="AI427" s="2" t="str">
        <f>IF(OR(Table2[[#This Row],[Current Investigation Start Date]]="",Table2[[#This Row],[Referral Date]]=""),"",IFERROR(NETWORKDAYS(I427,J427,Holidays),""))</f>
        <v/>
      </c>
      <c r="AJ427" s="2" t="str">
        <f>IF(OR(Table2[[#This Row],[Initial Engagement Attempt Date]]="",Table2[[#This Row],[FTC Screening Date]]=""),"",IFERROR(NETWORKDAYS(Table2[[#This Row],[Initial Engagement Attempt Date]],Table2[[#This Row],[FTC Screening Date]],Holidays),""))</f>
        <v/>
      </c>
      <c r="AK42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27" s="4">
        <f>COUNTIFS(Table2[Agency Name],Table2[[#This Row],[Agency Name]],Table2[Client ID],Table2[[#This Row],[Client ID]])</f>
        <v>0</v>
      </c>
    </row>
    <row r="428" spans="12:38">
      <c r="L428" s="13"/>
      <c r="M428" s="13"/>
      <c r="N428" s="13"/>
      <c r="P428" s="13"/>
      <c r="W428" s="13"/>
      <c r="X428" s="13"/>
      <c r="AA42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2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28" s="4" t="str" cm="1">
        <f t="array" aca="1" ref="AC42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28" s="4">
        <f ca="1">LEN(Table2[[#This Row],[Data Checks]])</f>
        <v>0</v>
      </c>
      <c r="AE428" s="4" t="str">
        <f>IF(LEN(TRIM(Table2[[#This Row],[Referral Date]]))=0,"",IFERROR(NETWORKDAYS(Table2[[#This Row],[Referral Date]],EOMONTH(DATE('Reporting Month'!$B$2,'Reporting Month'!$B$1,1),0),Holidays),-NETWORKDAYS(EOMONTH(DATE('Reporting Month'!$B$2,'Reporting Month'!$B$1,1),0),Table2[[#This Row],[Referral Date]],Holidays)))</f>
        <v/>
      </c>
      <c r="AF42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28" s="4" t="str">
        <f>IF(OR(Table2[[#This Row],[Referral Date]]="",Table2[[#This Row],[FTC Screening Date]]=""),"",IFERROR(DATEDIF(Table2[[#This Row],[Referral Date]],Table2[[#This Row],[FTC Screening Date]],"d"),IFERROR(IF(DATEDIF(Table2[[#This Row],[FTC Screening Date]],Table2[[#This Row],[Referral Date]],"d")&gt;0,0,""),"")))</f>
        <v/>
      </c>
      <c r="AH428" s="4" t="str">
        <f>IFERROR(VLOOKUP(Table2[[#This Row],[Agency Name]],'Dropdown Values'!A:B,2,FALSE),"")</f>
        <v/>
      </c>
      <c r="AI428" s="2" t="str">
        <f>IF(OR(Table2[[#This Row],[Current Investigation Start Date]]="",Table2[[#This Row],[Referral Date]]=""),"",IFERROR(NETWORKDAYS(I428,J428,Holidays),""))</f>
        <v/>
      </c>
      <c r="AJ428" s="2" t="str">
        <f>IF(OR(Table2[[#This Row],[Initial Engagement Attempt Date]]="",Table2[[#This Row],[FTC Screening Date]]=""),"",IFERROR(NETWORKDAYS(Table2[[#This Row],[Initial Engagement Attempt Date]],Table2[[#This Row],[FTC Screening Date]],Holidays),""))</f>
        <v/>
      </c>
      <c r="AK42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28" s="4">
        <f>COUNTIFS(Table2[Agency Name],Table2[[#This Row],[Agency Name]],Table2[Client ID],Table2[[#This Row],[Client ID]])</f>
        <v>0</v>
      </c>
    </row>
    <row r="429" spans="12:38">
      <c r="L429" s="13"/>
      <c r="M429" s="13"/>
      <c r="N429" s="13"/>
      <c r="P429" s="13"/>
      <c r="W429" s="13"/>
      <c r="X429" s="13"/>
      <c r="AA42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2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29" s="4" t="str" cm="1">
        <f t="array" aca="1" ref="AC42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29" s="4">
        <f ca="1">LEN(Table2[[#This Row],[Data Checks]])</f>
        <v>0</v>
      </c>
      <c r="AE429" s="4" t="str">
        <f>IF(LEN(TRIM(Table2[[#This Row],[Referral Date]]))=0,"",IFERROR(NETWORKDAYS(Table2[[#This Row],[Referral Date]],EOMONTH(DATE('Reporting Month'!$B$2,'Reporting Month'!$B$1,1),0),Holidays),-NETWORKDAYS(EOMONTH(DATE('Reporting Month'!$B$2,'Reporting Month'!$B$1,1),0),Table2[[#This Row],[Referral Date]],Holidays)))</f>
        <v/>
      </c>
      <c r="AF42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29" s="4" t="str">
        <f>IF(OR(Table2[[#This Row],[Referral Date]]="",Table2[[#This Row],[FTC Screening Date]]=""),"",IFERROR(DATEDIF(Table2[[#This Row],[Referral Date]],Table2[[#This Row],[FTC Screening Date]],"d"),IFERROR(IF(DATEDIF(Table2[[#This Row],[FTC Screening Date]],Table2[[#This Row],[Referral Date]],"d")&gt;0,0,""),"")))</f>
        <v/>
      </c>
      <c r="AH429" s="4" t="str">
        <f>IFERROR(VLOOKUP(Table2[[#This Row],[Agency Name]],'Dropdown Values'!A:B,2,FALSE),"")</f>
        <v/>
      </c>
      <c r="AI429" s="2" t="str">
        <f>IF(OR(Table2[[#This Row],[Current Investigation Start Date]]="",Table2[[#This Row],[Referral Date]]=""),"",IFERROR(NETWORKDAYS(I429,J429,Holidays),""))</f>
        <v/>
      </c>
      <c r="AJ429" s="2" t="str">
        <f>IF(OR(Table2[[#This Row],[Initial Engagement Attempt Date]]="",Table2[[#This Row],[FTC Screening Date]]=""),"",IFERROR(NETWORKDAYS(Table2[[#This Row],[Initial Engagement Attempt Date]],Table2[[#This Row],[FTC Screening Date]],Holidays),""))</f>
        <v/>
      </c>
      <c r="AK42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29" s="4">
        <f>COUNTIFS(Table2[Agency Name],Table2[[#This Row],[Agency Name]],Table2[Client ID],Table2[[#This Row],[Client ID]])</f>
        <v>0</v>
      </c>
    </row>
    <row r="430" spans="12:38">
      <c r="L430" s="13"/>
      <c r="M430" s="13"/>
      <c r="N430" s="13"/>
      <c r="P430" s="13"/>
      <c r="W430" s="13"/>
      <c r="X430" s="13"/>
      <c r="AA43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3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30" s="4" t="str" cm="1">
        <f t="array" aca="1" ref="AC43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30" s="4">
        <f ca="1">LEN(Table2[[#This Row],[Data Checks]])</f>
        <v>0</v>
      </c>
      <c r="AE430" s="4" t="str">
        <f>IF(LEN(TRIM(Table2[[#This Row],[Referral Date]]))=0,"",IFERROR(NETWORKDAYS(Table2[[#This Row],[Referral Date]],EOMONTH(DATE('Reporting Month'!$B$2,'Reporting Month'!$B$1,1),0),Holidays),-NETWORKDAYS(EOMONTH(DATE('Reporting Month'!$B$2,'Reporting Month'!$B$1,1),0),Table2[[#This Row],[Referral Date]],Holidays)))</f>
        <v/>
      </c>
      <c r="AF43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30" s="4" t="str">
        <f>IF(OR(Table2[[#This Row],[Referral Date]]="",Table2[[#This Row],[FTC Screening Date]]=""),"",IFERROR(DATEDIF(Table2[[#This Row],[Referral Date]],Table2[[#This Row],[FTC Screening Date]],"d"),IFERROR(IF(DATEDIF(Table2[[#This Row],[FTC Screening Date]],Table2[[#This Row],[Referral Date]],"d")&gt;0,0,""),"")))</f>
        <v/>
      </c>
      <c r="AH430" s="4" t="str">
        <f>IFERROR(VLOOKUP(Table2[[#This Row],[Agency Name]],'Dropdown Values'!A:B,2,FALSE),"")</f>
        <v/>
      </c>
      <c r="AI430" s="2" t="str">
        <f>IF(OR(Table2[[#This Row],[Current Investigation Start Date]]="",Table2[[#This Row],[Referral Date]]=""),"",IFERROR(NETWORKDAYS(I430,J430,Holidays),""))</f>
        <v/>
      </c>
      <c r="AJ430" s="2" t="str">
        <f>IF(OR(Table2[[#This Row],[Initial Engagement Attempt Date]]="",Table2[[#This Row],[FTC Screening Date]]=""),"",IFERROR(NETWORKDAYS(Table2[[#This Row],[Initial Engagement Attempt Date]],Table2[[#This Row],[FTC Screening Date]],Holidays),""))</f>
        <v/>
      </c>
      <c r="AK43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30" s="4">
        <f>COUNTIFS(Table2[Agency Name],Table2[[#This Row],[Agency Name]],Table2[Client ID],Table2[[#This Row],[Client ID]])</f>
        <v>0</v>
      </c>
    </row>
    <row r="431" spans="12:38">
      <c r="L431" s="13"/>
      <c r="M431" s="13"/>
      <c r="N431" s="13"/>
      <c r="P431" s="13"/>
      <c r="W431" s="13"/>
      <c r="X431" s="13"/>
      <c r="AA43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3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31" s="4" t="str" cm="1">
        <f t="array" aca="1" ref="AC43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31" s="4">
        <f ca="1">LEN(Table2[[#This Row],[Data Checks]])</f>
        <v>0</v>
      </c>
      <c r="AE431" s="4" t="str">
        <f>IF(LEN(TRIM(Table2[[#This Row],[Referral Date]]))=0,"",IFERROR(NETWORKDAYS(Table2[[#This Row],[Referral Date]],EOMONTH(DATE('Reporting Month'!$B$2,'Reporting Month'!$B$1,1),0),Holidays),-NETWORKDAYS(EOMONTH(DATE('Reporting Month'!$B$2,'Reporting Month'!$B$1,1),0),Table2[[#This Row],[Referral Date]],Holidays)))</f>
        <v/>
      </c>
      <c r="AF43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31" s="4" t="str">
        <f>IF(OR(Table2[[#This Row],[Referral Date]]="",Table2[[#This Row],[FTC Screening Date]]=""),"",IFERROR(DATEDIF(Table2[[#This Row],[Referral Date]],Table2[[#This Row],[FTC Screening Date]],"d"),IFERROR(IF(DATEDIF(Table2[[#This Row],[FTC Screening Date]],Table2[[#This Row],[Referral Date]],"d")&gt;0,0,""),"")))</f>
        <v/>
      </c>
      <c r="AH431" s="4" t="str">
        <f>IFERROR(VLOOKUP(Table2[[#This Row],[Agency Name]],'Dropdown Values'!A:B,2,FALSE),"")</f>
        <v/>
      </c>
      <c r="AI431" s="2" t="str">
        <f>IF(OR(Table2[[#This Row],[Current Investigation Start Date]]="",Table2[[#This Row],[Referral Date]]=""),"",IFERROR(NETWORKDAYS(I431,J431,Holidays),""))</f>
        <v/>
      </c>
      <c r="AJ431" s="2" t="str">
        <f>IF(OR(Table2[[#This Row],[Initial Engagement Attempt Date]]="",Table2[[#This Row],[FTC Screening Date]]=""),"",IFERROR(NETWORKDAYS(Table2[[#This Row],[Initial Engagement Attempt Date]],Table2[[#This Row],[FTC Screening Date]],Holidays),""))</f>
        <v/>
      </c>
      <c r="AK43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31" s="4">
        <f>COUNTIFS(Table2[Agency Name],Table2[[#This Row],[Agency Name]],Table2[Client ID],Table2[[#This Row],[Client ID]])</f>
        <v>0</v>
      </c>
    </row>
    <row r="432" spans="12:38">
      <c r="L432" s="13"/>
      <c r="M432" s="13"/>
      <c r="N432" s="13"/>
      <c r="P432" s="13"/>
      <c r="W432" s="13"/>
      <c r="X432" s="13"/>
      <c r="AA43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3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32" s="4" t="str" cm="1">
        <f t="array" aca="1" ref="AC43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32" s="4">
        <f ca="1">LEN(Table2[[#This Row],[Data Checks]])</f>
        <v>0</v>
      </c>
      <c r="AE432" s="4" t="str">
        <f>IF(LEN(TRIM(Table2[[#This Row],[Referral Date]]))=0,"",IFERROR(NETWORKDAYS(Table2[[#This Row],[Referral Date]],EOMONTH(DATE('Reporting Month'!$B$2,'Reporting Month'!$B$1,1),0),Holidays),-NETWORKDAYS(EOMONTH(DATE('Reporting Month'!$B$2,'Reporting Month'!$B$1,1),0),Table2[[#This Row],[Referral Date]],Holidays)))</f>
        <v/>
      </c>
      <c r="AF43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32" s="4" t="str">
        <f>IF(OR(Table2[[#This Row],[Referral Date]]="",Table2[[#This Row],[FTC Screening Date]]=""),"",IFERROR(DATEDIF(Table2[[#This Row],[Referral Date]],Table2[[#This Row],[FTC Screening Date]],"d"),IFERROR(IF(DATEDIF(Table2[[#This Row],[FTC Screening Date]],Table2[[#This Row],[Referral Date]],"d")&gt;0,0,""),"")))</f>
        <v/>
      </c>
      <c r="AH432" s="4" t="str">
        <f>IFERROR(VLOOKUP(Table2[[#This Row],[Agency Name]],'Dropdown Values'!A:B,2,FALSE),"")</f>
        <v/>
      </c>
      <c r="AI432" s="2" t="str">
        <f>IF(OR(Table2[[#This Row],[Current Investigation Start Date]]="",Table2[[#This Row],[Referral Date]]=""),"",IFERROR(NETWORKDAYS(I432,J432,Holidays),""))</f>
        <v/>
      </c>
      <c r="AJ432" s="2" t="str">
        <f>IF(OR(Table2[[#This Row],[Initial Engagement Attempt Date]]="",Table2[[#This Row],[FTC Screening Date]]=""),"",IFERROR(NETWORKDAYS(Table2[[#This Row],[Initial Engagement Attempt Date]],Table2[[#This Row],[FTC Screening Date]],Holidays),""))</f>
        <v/>
      </c>
      <c r="AK43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32" s="4">
        <f>COUNTIFS(Table2[Agency Name],Table2[[#This Row],[Agency Name]],Table2[Client ID],Table2[[#This Row],[Client ID]])</f>
        <v>0</v>
      </c>
    </row>
    <row r="433" spans="12:38">
      <c r="L433" s="13"/>
      <c r="M433" s="13"/>
      <c r="N433" s="13"/>
      <c r="P433" s="13"/>
      <c r="W433" s="13"/>
      <c r="X433" s="13"/>
      <c r="AA43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3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33" s="4" t="str" cm="1">
        <f t="array" aca="1" ref="AC43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33" s="4">
        <f ca="1">LEN(Table2[[#This Row],[Data Checks]])</f>
        <v>0</v>
      </c>
      <c r="AE433" s="4" t="str">
        <f>IF(LEN(TRIM(Table2[[#This Row],[Referral Date]]))=0,"",IFERROR(NETWORKDAYS(Table2[[#This Row],[Referral Date]],EOMONTH(DATE('Reporting Month'!$B$2,'Reporting Month'!$B$1,1),0),Holidays),-NETWORKDAYS(EOMONTH(DATE('Reporting Month'!$B$2,'Reporting Month'!$B$1,1),0),Table2[[#This Row],[Referral Date]],Holidays)))</f>
        <v/>
      </c>
      <c r="AF43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33" s="4" t="str">
        <f>IF(OR(Table2[[#This Row],[Referral Date]]="",Table2[[#This Row],[FTC Screening Date]]=""),"",IFERROR(DATEDIF(Table2[[#This Row],[Referral Date]],Table2[[#This Row],[FTC Screening Date]],"d"),IFERROR(IF(DATEDIF(Table2[[#This Row],[FTC Screening Date]],Table2[[#This Row],[Referral Date]],"d")&gt;0,0,""),"")))</f>
        <v/>
      </c>
      <c r="AH433" s="4" t="str">
        <f>IFERROR(VLOOKUP(Table2[[#This Row],[Agency Name]],'Dropdown Values'!A:B,2,FALSE),"")</f>
        <v/>
      </c>
      <c r="AI433" s="2" t="str">
        <f>IF(OR(Table2[[#This Row],[Current Investigation Start Date]]="",Table2[[#This Row],[Referral Date]]=""),"",IFERROR(NETWORKDAYS(I433,J433,Holidays),""))</f>
        <v/>
      </c>
      <c r="AJ433" s="2" t="str">
        <f>IF(OR(Table2[[#This Row],[Initial Engagement Attempt Date]]="",Table2[[#This Row],[FTC Screening Date]]=""),"",IFERROR(NETWORKDAYS(Table2[[#This Row],[Initial Engagement Attempt Date]],Table2[[#This Row],[FTC Screening Date]],Holidays),""))</f>
        <v/>
      </c>
      <c r="AK43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33" s="4">
        <f>COUNTIFS(Table2[Agency Name],Table2[[#This Row],[Agency Name]],Table2[Client ID],Table2[[#This Row],[Client ID]])</f>
        <v>0</v>
      </c>
    </row>
    <row r="434" spans="12:38">
      <c r="L434" s="13"/>
      <c r="M434" s="13"/>
      <c r="N434" s="13"/>
      <c r="P434" s="13"/>
      <c r="W434" s="13"/>
      <c r="X434" s="13"/>
      <c r="AA43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3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34" s="4" t="str" cm="1">
        <f t="array" aca="1" ref="AC43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34" s="4">
        <f ca="1">LEN(Table2[[#This Row],[Data Checks]])</f>
        <v>0</v>
      </c>
      <c r="AE434" s="4" t="str">
        <f>IF(LEN(TRIM(Table2[[#This Row],[Referral Date]]))=0,"",IFERROR(NETWORKDAYS(Table2[[#This Row],[Referral Date]],EOMONTH(DATE('Reporting Month'!$B$2,'Reporting Month'!$B$1,1),0),Holidays),-NETWORKDAYS(EOMONTH(DATE('Reporting Month'!$B$2,'Reporting Month'!$B$1,1),0),Table2[[#This Row],[Referral Date]],Holidays)))</f>
        <v/>
      </c>
      <c r="AF43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34" s="4" t="str">
        <f>IF(OR(Table2[[#This Row],[Referral Date]]="",Table2[[#This Row],[FTC Screening Date]]=""),"",IFERROR(DATEDIF(Table2[[#This Row],[Referral Date]],Table2[[#This Row],[FTC Screening Date]],"d"),IFERROR(IF(DATEDIF(Table2[[#This Row],[FTC Screening Date]],Table2[[#This Row],[Referral Date]],"d")&gt;0,0,""),"")))</f>
        <v/>
      </c>
      <c r="AH434" s="4" t="str">
        <f>IFERROR(VLOOKUP(Table2[[#This Row],[Agency Name]],'Dropdown Values'!A:B,2,FALSE),"")</f>
        <v/>
      </c>
      <c r="AI434" s="2" t="str">
        <f>IF(OR(Table2[[#This Row],[Current Investigation Start Date]]="",Table2[[#This Row],[Referral Date]]=""),"",IFERROR(NETWORKDAYS(I434,J434,Holidays),""))</f>
        <v/>
      </c>
      <c r="AJ434" s="2" t="str">
        <f>IF(OR(Table2[[#This Row],[Initial Engagement Attempt Date]]="",Table2[[#This Row],[FTC Screening Date]]=""),"",IFERROR(NETWORKDAYS(Table2[[#This Row],[Initial Engagement Attempt Date]],Table2[[#This Row],[FTC Screening Date]],Holidays),""))</f>
        <v/>
      </c>
      <c r="AK43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34" s="4">
        <f>COUNTIFS(Table2[Agency Name],Table2[[#This Row],[Agency Name]],Table2[Client ID],Table2[[#This Row],[Client ID]])</f>
        <v>0</v>
      </c>
    </row>
    <row r="435" spans="12:38">
      <c r="L435" s="13"/>
      <c r="M435" s="13"/>
      <c r="N435" s="13"/>
      <c r="P435" s="13"/>
      <c r="W435" s="13"/>
      <c r="X435" s="13"/>
      <c r="AA43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3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35" s="4" t="str" cm="1">
        <f t="array" aca="1" ref="AC43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35" s="4">
        <f ca="1">LEN(Table2[[#This Row],[Data Checks]])</f>
        <v>0</v>
      </c>
      <c r="AE435" s="4" t="str">
        <f>IF(LEN(TRIM(Table2[[#This Row],[Referral Date]]))=0,"",IFERROR(NETWORKDAYS(Table2[[#This Row],[Referral Date]],EOMONTH(DATE('Reporting Month'!$B$2,'Reporting Month'!$B$1,1),0),Holidays),-NETWORKDAYS(EOMONTH(DATE('Reporting Month'!$B$2,'Reporting Month'!$B$1,1),0),Table2[[#This Row],[Referral Date]],Holidays)))</f>
        <v/>
      </c>
      <c r="AF43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35" s="4" t="str">
        <f>IF(OR(Table2[[#This Row],[Referral Date]]="",Table2[[#This Row],[FTC Screening Date]]=""),"",IFERROR(DATEDIF(Table2[[#This Row],[Referral Date]],Table2[[#This Row],[FTC Screening Date]],"d"),IFERROR(IF(DATEDIF(Table2[[#This Row],[FTC Screening Date]],Table2[[#This Row],[Referral Date]],"d")&gt;0,0,""),"")))</f>
        <v/>
      </c>
      <c r="AH435" s="4" t="str">
        <f>IFERROR(VLOOKUP(Table2[[#This Row],[Agency Name]],'Dropdown Values'!A:B,2,FALSE),"")</f>
        <v/>
      </c>
      <c r="AI435" s="2" t="str">
        <f>IF(OR(Table2[[#This Row],[Current Investigation Start Date]]="",Table2[[#This Row],[Referral Date]]=""),"",IFERROR(NETWORKDAYS(I435,J435,Holidays),""))</f>
        <v/>
      </c>
      <c r="AJ435" s="2" t="str">
        <f>IF(OR(Table2[[#This Row],[Initial Engagement Attempt Date]]="",Table2[[#This Row],[FTC Screening Date]]=""),"",IFERROR(NETWORKDAYS(Table2[[#This Row],[Initial Engagement Attempt Date]],Table2[[#This Row],[FTC Screening Date]],Holidays),""))</f>
        <v/>
      </c>
      <c r="AK43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35" s="4">
        <f>COUNTIFS(Table2[Agency Name],Table2[[#This Row],[Agency Name]],Table2[Client ID],Table2[[#This Row],[Client ID]])</f>
        <v>0</v>
      </c>
    </row>
    <row r="436" spans="12:38">
      <c r="L436" s="13"/>
      <c r="M436" s="13"/>
      <c r="N436" s="13"/>
      <c r="P436" s="13"/>
      <c r="W436" s="13"/>
      <c r="X436" s="13"/>
      <c r="AA43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3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36" s="4" t="str" cm="1">
        <f t="array" aca="1" ref="AC43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36" s="4">
        <f ca="1">LEN(Table2[[#This Row],[Data Checks]])</f>
        <v>0</v>
      </c>
      <c r="AE436" s="4" t="str">
        <f>IF(LEN(TRIM(Table2[[#This Row],[Referral Date]]))=0,"",IFERROR(NETWORKDAYS(Table2[[#This Row],[Referral Date]],EOMONTH(DATE('Reporting Month'!$B$2,'Reporting Month'!$B$1,1),0),Holidays),-NETWORKDAYS(EOMONTH(DATE('Reporting Month'!$B$2,'Reporting Month'!$B$1,1),0),Table2[[#This Row],[Referral Date]],Holidays)))</f>
        <v/>
      </c>
      <c r="AF43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36" s="4" t="str">
        <f>IF(OR(Table2[[#This Row],[Referral Date]]="",Table2[[#This Row],[FTC Screening Date]]=""),"",IFERROR(DATEDIF(Table2[[#This Row],[Referral Date]],Table2[[#This Row],[FTC Screening Date]],"d"),IFERROR(IF(DATEDIF(Table2[[#This Row],[FTC Screening Date]],Table2[[#This Row],[Referral Date]],"d")&gt;0,0,""),"")))</f>
        <v/>
      </c>
      <c r="AH436" s="4" t="str">
        <f>IFERROR(VLOOKUP(Table2[[#This Row],[Agency Name]],'Dropdown Values'!A:B,2,FALSE),"")</f>
        <v/>
      </c>
      <c r="AI436" s="2" t="str">
        <f>IF(OR(Table2[[#This Row],[Current Investigation Start Date]]="",Table2[[#This Row],[Referral Date]]=""),"",IFERROR(NETWORKDAYS(I436,J436,Holidays),""))</f>
        <v/>
      </c>
      <c r="AJ436" s="2" t="str">
        <f>IF(OR(Table2[[#This Row],[Initial Engagement Attempt Date]]="",Table2[[#This Row],[FTC Screening Date]]=""),"",IFERROR(NETWORKDAYS(Table2[[#This Row],[Initial Engagement Attempt Date]],Table2[[#This Row],[FTC Screening Date]],Holidays),""))</f>
        <v/>
      </c>
      <c r="AK43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36" s="4">
        <f>COUNTIFS(Table2[Agency Name],Table2[[#This Row],[Agency Name]],Table2[Client ID],Table2[[#This Row],[Client ID]])</f>
        <v>0</v>
      </c>
    </row>
    <row r="437" spans="12:38">
      <c r="L437" s="13"/>
      <c r="M437" s="13"/>
      <c r="N437" s="13"/>
      <c r="P437" s="13"/>
      <c r="W437" s="13"/>
      <c r="X437" s="13"/>
      <c r="AA43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3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37" s="4" t="str" cm="1">
        <f t="array" aca="1" ref="AC43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37" s="4">
        <f ca="1">LEN(Table2[[#This Row],[Data Checks]])</f>
        <v>0</v>
      </c>
      <c r="AE437" s="4" t="str">
        <f>IF(LEN(TRIM(Table2[[#This Row],[Referral Date]]))=0,"",IFERROR(NETWORKDAYS(Table2[[#This Row],[Referral Date]],EOMONTH(DATE('Reporting Month'!$B$2,'Reporting Month'!$B$1,1),0),Holidays),-NETWORKDAYS(EOMONTH(DATE('Reporting Month'!$B$2,'Reporting Month'!$B$1,1),0),Table2[[#This Row],[Referral Date]],Holidays)))</f>
        <v/>
      </c>
      <c r="AF43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37" s="4" t="str">
        <f>IF(OR(Table2[[#This Row],[Referral Date]]="",Table2[[#This Row],[FTC Screening Date]]=""),"",IFERROR(DATEDIF(Table2[[#This Row],[Referral Date]],Table2[[#This Row],[FTC Screening Date]],"d"),IFERROR(IF(DATEDIF(Table2[[#This Row],[FTC Screening Date]],Table2[[#This Row],[Referral Date]],"d")&gt;0,0,""),"")))</f>
        <v/>
      </c>
      <c r="AH437" s="4" t="str">
        <f>IFERROR(VLOOKUP(Table2[[#This Row],[Agency Name]],'Dropdown Values'!A:B,2,FALSE),"")</f>
        <v/>
      </c>
      <c r="AI437" s="2" t="str">
        <f>IF(OR(Table2[[#This Row],[Current Investigation Start Date]]="",Table2[[#This Row],[Referral Date]]=""),"",IFERROR(NETWORKDAYS(I437,J437,Holidays),""))</f>
        <v/>
      </c>
      <c r="AJ437" s="2" t="str">
        <f>IF(OR(Table2[[#This Row],[Initial Engagement Attempt Date]]="",Table2[[#This Row],[FTC Screening Date]]=""),"",IFERROR(NETWORKDAYS(Table2[[#This Row],[Initial Engagement Attempt Date]],Table2[[#This Row],[FTC Screening Date]],Holidays),""))</f>
        <v/>
      </c>
      <c r="AK43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37" s="4">
        <f>COUNTIFS(Table2[Agency Name],Table2[[#This Row],[Agency Name]],Table2[Client ID],Table2[[#This Row],[Client ID]])</f>
        <v>0</v>
      </c>
    </row>
    <row r="438" spans="12:38">
      <c r="L438" s="13"/>
      <c r="M438" s="13"/>
      <c r="N438" s="13"/>
      <c r="P438" s="13"/>
      <c r="W438" s="13"/>
      <c r="X438" s="13"/>
      <c r="AA43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3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38" s="4" t="str" cm="1">
        <f t="array" aca="1" ref="AC43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38" s="4">
        <f ca="1">LEN(Table2[[#This Row],[Data Checks]])</f>
        <v>0</v>
      </c>
      <c r="AE438" s="4" t="str">
        <f>IF(LEN(TRIM(Table2[[#This Row],[Referral Date]]))=0,"",IFERROR(NETWORKDAYS(Table2[[#This Row],[Referral Date]],EOMONTH(DATE('Reporting Month'!$B$2,'Reporting Month'!$B$1,1),0),Holidays),-NETWORKDAYS(EOMONTH(DATE('Reporting Month'!$B$2,'Reporting Month'!$B$1,1),0),Table2[[#This Row],[Referral Date]],Holidays)))</f>
        <v/>
      </c>
      <c r="AF43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38" s="4" t="str">
        <f>IF(OR(Table2[[#This Row],[Referral Date]]="",Table2[[#This Row],[FTC Screening Date]]=""),"",IFERROR(DATEDIF(Table2[[#This Row],[Referral Date]],Table2[[#This Row],[FTC Screening Date]],"d"),IFERROR(IF(DATEDIF(Table2[[#This Row],[FTC Screening Date]],Table2[[#This Row],[Referral Date]],"d")&gt;0,0,""),"")))</f>
        <v/>
      </c>
      <c r="AH438" s="4" t="str">
        <f>IFERROR(VLOOKUP(Table2[[#This Row],[Agency Name]],'Dropdown Values'!A:B,2,FALSE),"")</f>
        <v/>
      </c>
      <c r="AI438" s="2" t="str">
        <f>IF(OR(Table2[[#This Row],[Current Investigation Start Date]]="",Table2[[#This Row],[Referral Date]]=""),"",IFERROR(NETWORKDAYS(I438,J438,Holidays),""))</f>
        <v/>
      </c>
      <c r="AJ438" s="2" t="str">
        <f>IF(OR(Table2[[#This Row],[Initial Engagement Attempt Date]]="",Table2[[#This Row],[FTC Screening Date]]=""),"",IFERROR(NETWORKDAYS(Table2[[#This Row],[Initial Engagement Attempt Date]],Table2[[#This Row],[FTC Screening Date]],Holidays),""))</f>
        <v/>
      </c>
      <c r="AK43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38" s="4">
        <f>COUNTIFS(Table2[Agency Name],Table2[[#This Row],[Agency Name]],Table2[Client ID],Table2[[#This Row],[Client ID]])</f>
        <v>0</v>
      </c>
    </row>
    <row r="439" spans="12:38">
      <c r="L439" s="13"/>
      <c r="M439" s="13"/>
      <c r="N439" s="13"/>
      <c r="P439" s="13"/>
      <c r="W439" s="13"/>
      <c r="X439" s="13"/>
      <c r="AA43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3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39" s="4" t="str" cm="1">
        <f t="array" aca="1" ref="AC43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39" s="4">
        <f ca="1">LEN(Table2[[#This Row],[Data Checks]])</f>
        <v>0</v>
      </c>
      <c r="AE439" s="4" t="str">
        <f>IF(LEN(TRIM(Table2[[#This Row],[Referral Date]]))=0,"",IFERROR(NETWORKDAYS(Table2[[#This Row],[Referral Date]],EOMONTH(DATE('Reporting Month'!$B$2,'Reporting Month'!$B$1,1),0),Holidays),-NETWORKDAYS(EOMONTH(DATE('Reporting Month'!$B$2,'Reporting Month'!$B$1,1),0),Table2[[#This Row],[Referral Date]],Holidays)))</f>
        <v/>
      </c>
      <c r="AF43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39" s="4" t="str">
        <f>IF(OR(Table2[[#This Row],[Referral Date]]="",Table2[[#This Row],[FTC Screening Date]]=""),"",IFERROR(DATEDIF(Table2[[#This Row],[Referral Date]],Table2[[#This Row],[FTC Screening Date]],"d"),IFERROR(IF(DATEDIF(Table2[[#This Row],[FTC Screening Date]],Table2[[#This Row],[Referral Date]],"d")&gt;0,0,""),"")))</f>
        <v/>
      </c>
      <c r="AH439" s="4" t="str">
        <f>IFERROR(VLOOKUP(Table2[[#This Row],[Agency Name]],'Dropdown Values'!A:B,2,FALSE),"")</f>
        <v/>
      </c>
      <c r="AI439" s="2" t="str">
        <f>IF(OR(Table2[[#This Row],[Current Investigation Start Date]]="",Table2[[#This Row],[Referral Date]]=""),"",IFERROR(NETWORKDAYS(I439,J439,Holidays),""))</f>
        <v/>
      </c>
      <c r="AJ439" s="2" t="str">
        <f>IF(OR(Table2[[#This Row],[Initial Engagement Attempt Date]]="",Table2[[#This Row],[FTC Screening Date]]=""),"",IFERROR(NETWORKDAYS(Table2[[#This Row],[Initial Engagement Attempt Date]],Table2[[#This Row],[FTC Screening Date]],Holidays),""))</f>
        <v/>
      </c>
      <c r="AK43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39" s="4">
        <f>COUNTIFS(Table2[Agency Name],Table2[[#This Row],[Agency Name]],Table2[Client ID],Table2[[#This Row],[Client ID]])</f>
        <v>0</v>
      </c>
    </row>
    <row r="440" spans="12:38">
      <c r="L440" s="13"/>
      <c r="M440" s="13"/>
      <c r="N440" s="13"/>
      <c r="P440" s="13"/>
      <c r="W440" s="13"/>
      <c r="X440" s="13"/>
      <c r="AA44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4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40" s="4" t="str" cm="1">
        <f t="array" aca="1" ref="AC44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40" s="4">
        <f ca="1">LEN(Table2[[#This Row],[Data Checks]])</f>
        <v>0</v>
      </c>
      <c r="AE440" s="4" t="str">
        <f>IF(LEN(TRIM(Table2[[#This Row],[Referral Date]]))=0,"",IFERROR(NETWORKDAYS(Table2[[#This Row],[Referral Date]],EOMONTH(DATE('Reporting Month'!$B$2,'Reporting Month'!$B$1,1),0),Holidays),-NETWORKDAYS(EOMONTH(DATE('Reporting Month'!$B$2,'Reporting Month'!$B$1,1),0),Table2[[#This Row],[Referral Date]],Holidays)))</f>
        <v/>
      </c>
      <c r="AF44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40" s="4" t="str">
        <f>IF(OR(Table2[[#This Row],[Referral Date]]="",Table2[[#This Row],[FTC Screening Date]]=""),"",IFERROR(DATEDIF(Table2[[#This Row],[Referral Date]],Table2[[#This Row],[FTC Screening Date]],"d"),IFERROR(IF(DATEDIF(Table2[[#This Row],[FTC Screening Date]],Table2[[#This Row],[Referral Date]],"d")&gt;0,0,""),"")))</f>
        <v/>
      </c>
      <c r="AH440" s="4" t="str">
        <f>IFERROR(VLOOKUP(Table2[[#This Row],[Agency Name]],'Dropdown Values'!A:B,2,FALSE),"")</f>
        <v/>
      </c>
      <c r="AI440" s="2" t="str">
        <f>IF(OR(Table2[[#This Row],[Current Investigation Start Date]]="",Table2[[#This Row],[Referral Date]]=""),"",IFERROR(NETWORKDAYS(I440,J440,Holidays),""))</f>
        <v/>
      </c>
      <c r="AJ440" s="2" t="str">
        <f>IF(OR(Table2[[#This Row],[Initial Engagement Attempt Date]]="",Table2[[#This Row],[FTC Screening Date]]=""),"",IFERROR(NETWORKDAYS(Table2[[#This Row],[Initial Engagement Attempt Date]],Table2[[#This Row],[FTC Screening Date]],Holidays),""))</f>
        <v/>
      </c>
      <c r="AK44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40" s="4">
        <f>COUNTIFS(Table2[Agency Name],Table2[[#This Row],[Agency Name]],Table2[Client ID],Table2[[#This Row],[Client ID]])</f>
        <v>0</v>
      </c>
    </row>
    <row r="441" spans="12:38">
      <c r="L441" s="13"/>
      <c r="M441" s="13"/>
      <c r="N441" s="13"/>
      <c r="P441" s="13"/>
      <c r="W441" s="13"/>
      <c r="X441" s="13"/>
      <c r="AA44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4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41" s="4" t="str" cm="1">
        <f t="array" aca="1" ref="AC44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41" s="4">
        <f ca="1">LEN(Table2[[#This Row],[Data Checks]])</f>
        <v>0</v>
      </c>
      <c r="AE441" s="4" t="str">
        <f>IF(LEN(TRIM(Table2[[#This Row],[Referral Date]]))=0,"",IFERROR(NETWORKDAYS(Table2[[#This Row],[Referral Date]],EOMONTH(DATE('Reporting Month'!$B$2,'Reporting Month'!$B$1,1),0),Holidays),-NETWORKDAYS(EOMONTH(DATE('Reporting Month'!$B$2,'Reporting Month'!$B$1,1),0),Table2[[#This Row],[Referral Date]],Holidays)))</f>
        <v/>
      </c>
      <c r="AF44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41" s="4" t="str">
        <f>IF(OR(Table2[[#This Row],[Referral Date]]="",Table2[[#This Row],[FTC Screening Date]]=""),"",IFERROR(DATEDIF(Table2[[#This Row],[Referral Date]],Table2[[#This Row],[FTC Screening Date]],"d"),IFERROR(IF(DATEDIF(Table2[[#This Row],[FTC Screening Date]],Table2[[#This Row],[Referral Date]],"d")&gt;0,0,""),"")))</f>
        <v/>
      </c>
      <c r="AH441" s="4" t="str">
        <f>IFERROR(VLOOKUP(Table2[[#This Row],[Agency Name]],'Dropdown Values'!A:B,2,FALSE),"")</f>
        <v/>
      </c>
      <c r="AI441" s="2" t="str">
        <f>IF(OR(Table2[[#This Row],[Current Investigation Start Date]]="",Table2[[#This Row],[Referral Date]]=""),"",IFERROR(NETWORKDAYS(I441,J441,Holidays),""))</f>
        <v/>
      </c>
      <c r="AJ441" s="2" t="str">
        <f>IF(OR(Table2[[#This Row],[Initial Engagement Attempt Date]]="",Table2[[#This Row],[FTC Screening Date]]=""),"",IFERROR(NETWORKDAYS(Table2[[#This Row],[Initial Engagement Attempt Date]],Table2[[#This Row],[FTC Screening Date]],Holidays),""))</f>
        <v/>
      </c>
      <c r="AK44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41" s="4">
        <f>COUNTIFS(Table2[Agency Name],Table2[[#This Row],[Agency Name]],Table2[Client ID],Table2[[#This Row],[Client ID]])</f>
        <v>0</v>
      </c>
    </row>
    <row r="442" spans="12:38">
      <c r="L442" s="13"/>
      <c r="M442" s="13"/>
      <c r="N442" s="13"/>
      <c r="P442" s="13"/>
      <c r="W442" s="13"/>
      <c r="X442" s="13"/>
      <c r="AA44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4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42" s="4" t="str" cm="1">
        <f t="array" aca="1" ref="AC44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42" s="4">
        <f ca="1">LEN(Table2[[#This Row],[Data Checks]])</f>
        <v>0</v>
      </c>
      <c r="AE442" s="4" t="str">
        <f>IF(LEN(TRIM(Table2[[#This Row],[Referral Date]]))=0,"",IFERROR(NETWORKDAYS(Table2[[#This Row],[Referral Date]],EOMONTH(DATE('Reporting Month'!$B$2,'Reporting Month'!$B$1,1),0),Holidays),-NETWORKDAYS(EOMONTH(DATE('Reporting Month'!$B$2,'Reporting Month'!$B$1,1),0),Table2[[#This Row],[Referral Date]],Holidays)))</f>
        <v/>
      </c>
      <c r="AF44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42" s="4" t="str">
        <f>IF(OR(Table2[[#This Row],[Referral Date]]="",Table2[[#This Row],[FTC Screening Date]]=""),"",IFERROR(DATEDIF(Table2[[#This Row],[Referral Date]],Table2[[#This Row],[FTC Screening Date]],"d"),IFERROR(IF(DATEDIF(Table2[[#This Row],[FTC Screening Date]],Table2[[#This Row],[Referral Date]],"d")&gt;0,0,""),"")))</f>
        <v/>
      </c>
      <c r="AH442" s="4" t="str">
        <f>IFERROR(VLOOKUP(Table2[[#This Row],[Agency Name]],'Dropdown Values'!A:B,2,FALSE),"")</f>
        <v/>
      </c>
      <c r="AI442" s="2" t="str">
        <f>IF(OR(Table2[[#This Row],[Current Investigation Start Date]]="",Table2[[#This Row],[Referral Date]]=""),"",IFERROR(NETWORKDAYS(I442,J442,Holidays),""))</f>
        <v/>
      </c>
      <c r="AJ442" s="2" t="str">
        <f>IF(OR(Table2[[#This Row],[Initial Engagement Attempt Date]]="",Table2[[#This Row],[FTC Screening Date]]=""),"",IFERROR(NETWORKDAYS(Table2[[#This Row],[Initial Engagement Attempt Date]],Table2[[#This Row],[FTC Screening Date]],Holidays),""))</f>
        <v/>
      </c>
      <c r="AK44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42" s="4">
        <f>COUNTIFS(Table2[Agency Name],Table2[[#This Row],[Agency Name]],Table2[Client ID],Table2[[#This Row],[Client ID]])</f>
        <v>0</v>
      </c>
    </row>
    <row r="443" spans="12:38">
      <c r="L443" s="13"/>
      <c r="M443" s="13"/>
      <c r="N443" s="13"/>
      <c r="P443" s="13"/>
      <c r="W443" s="13"/>
      <c r="X443" s="13"/>
      <c r="AA44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4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43" s="4" t="str" cm="1">
        <f t="array" aca="1" ref="AC44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43" s="4">
        <f ca="1">LEN(Table2[[#This Row],[Data Checks]])</f>
        <v>0</v>
      </c>
      <c r="AE443" s="4" t="str">
        <f>IF(LEN(TRIM(Table2[[#This Row],[Referral Date]]))=0,"",IFERROR(NETWORKDAYS(Table2[[#This Row],[Referral Date]],EOMONTH(DATE('Reporting Month'!$B$2,'Reporting Month'!$B$1,1),0),Holidays),-NETWORKDAYS(EOMONTH(DATE('Reporting Month'!$B$2,'Reporting Month'!$B$1,1),0),Table2[[#This Row],[Referral Date]],Holidays)))</f>
        <v/>
      </c>
      <c r="AF44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43" s="4" t="str">
        <f>IF(OR(Table2[[#This Row],[Referral Date]]="",Table2[[#This Row],[FTC Screening Date]]=""),"",IFERROR(DATEDIF(Table2[[#This Row],[Referral Date]],Table2[[#This Row],[FTC Screening Date]],"d"),IFERROR(IF(DATEDIF(Table2[[#This Row],[FTC Screening Date]],Table2[[#This Row],[Referral Date]],"d")&gt;0,0,""),"")))</f>
        <v/>
      </c>
      <c r="AH443" s="4" t="str">
        <f>IFERROR(VLOOKUP(Table2[[#This Row],[Agency Name]],'Dropdown Values'!A:B,2,FALSE),"")</f>
        <v/>
      </c>
      <c r="AI443" s="2" t="str">
        <f>IF(OR(Table2[[#This Row],[Current Investigation Start Date]]="",Table2[[#This Row],[Referral Date]]=""),"",IFERROR(NETWORKDAYS(I443,J443,Holidays),""))</f>
        <v/>
      </c>
      <c r="AJ443" s="2" t="str">
        <f>IF(OR(Table2[[#This Row],[Initial Engagement Attempt Date]]="",Table2[[#This Row],[FTC Screening Date]]=""),"",IFERROR(NETWORKDAYS(Table2[[#This Row],[Initial Engagement Attempt Date]],Table2[[#This Row],[FTC Screening Date]],Holidays),""))</f>
        <v/>
      </c>
      <c r="AK44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43" s="4">
        <f>COUNTIFS(Table2[Agency Name],Table2[[#This Row],[Agency Name]],Table2[Client ID],Table2[[#This Row],[Client ID]])</f>
        <v>0</v>
      </c>
    </row>
    <row r="444" spans="12:38">
      <c r="L444" s="13"/>
      <c r="M444" s="13"/>
      <c r="N444" s="13"/>
      <c r="P444" s="13"/>
      <c r="W444" s="13"/>
      <c r="X444" s="13"/>
      <c r="AA44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4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44" s="4" t="str" cm="1">
        <f t="array" aca="1" ref="AC44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44" s="4">
        <f ca="1">LEN(Table2[[#This Row],[Data Checks]])</f>
        <v>0</v>
      </c>
      <c r="AE444" s="4" t="str">
        <f>IF(LEN(TRIM(Table2[[#This Row],[Referral Date]]))=0,"",IFERROR(NETWORKDAYS(Table2[[#This Row],[Referral Date]],EOMONTH(DATE('Reporting Month'!$B$2,'Reporting Month'!$B$1,1),0),Holidays),-NETWORKDAYS(EOMONTH(DATE('Reporting Month'!$B$2,'Reporting Month'!$B$1,1),0),Table2[[#This Row],[Referral Date]],Holidays)))</f>
        <v/>
      </c>
      <c r="AF44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44" s="4" t="str">
        <f>IF(OR(Table2[[#This Row],[Referral Date]]="",Table2[[#This Row],[FTC Screening Date]]=""),"",IFERROR(DATEDIF(Table2[[#This Row],[Referral Date]],Table2[[#This Row],[FTC Screening Date]],"d"),IFERROR(IF(DATEDIF(Table2[[#This Row],[FTC Screening Date]],Table2[[#This Row],[Referral Date]],"d")&gt;0,0,""),"")))</f>
        <v/>
      </c>
      <c r="AH444" s="4" t="str">
        <f>IFERROR(VLOOKUP(Table2[[#This Row],[Agency Name]],'Dropdown Values'!A:B,2,FALSE),"")</f>
        <v/>
      </c>
      <c r="AI444" s="2" t="str">
        <f>IF(OR(Table2[[#This Row],[Current Investigation Start Date]]="",Table2[[#This Row],[Referral Date]]=""),"",IFERROR(NETWORKDAYS(I444,J444,Holidays),""))</f>
        <v/>
      </c>
      <c r="AJ444" s="2" t="str">
        <f>IF(OR(Table2[[#This Row],[Initial Engagement Attempt Date]]="",Table2[[#This Row],[FTC Screening Date]]=""),"",IFERROR(NETWORKDAYS(Table2[[#This Row],[Initial Engagement Attempt Date]],Table2[[#This Row],[FTC Screening Date]],Holidays),""))</f>
        <v/>
      </c>
      <c r="AK44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44" s="4">
        <f>COUNTIFS(Table2[Agency Name],Table2[[#This Row],[Agency Name]],Table2[Client ID],Table2[[#This Row],[Client ID]])</f>
        <v>0</v>
      </c>
    </row>
    <row r="445" spans="12:38">
      <c r="L445" s="13"/>
      <c r="M445" s="13"/>
      <c r="N445" s="13"/>
      <c r="P445" s="13"/>
      <c r="W445" s="13"/>
      <c r="X445" s="13"/>
      <c r="AA44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4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45" s="4" t="str" cm="1">
        <f t="array" aca="1" ref="AC44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45" s="4">
        <f ca="1">LEN(Table2[[#This Row],[Data Checks]])</f>
        <v>0</v>
      </c>
      <c r="AE445" s="4" t="str">
        <f>IF(LEN(TRIM(Table2[[#This Row],[Referral Date]]))=0,"",IFERROR(NETWORKDAYS(Table2[[#This Row],[Referral Date]],EOMONTH(DATE('Reporting Month'!$B$2,'Reporting Month'!$B$1,1),0),Holidays),-NETWORKDAYS(EOMONTH(DATE('Reporting Month'!$B$2,'Reporting Month'!$B$1,1),0),Table2[[#This Row],[Referral Date]],Holidays)))</f>
        <v/>
      </c>
      <c r="AF44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45" s="4" t="str">
        <f>IF(OR(Table2[[#This Row],[Referral Date]]="",Table2[[#This Row],[FTC Screening Date]]=""),"",IFERROR(DATEDIF(Table2[[#This Row],[Referral Date]],Table2[[#This Row],[FTC Screening Date]],"d"),IFERROR(IF(DATEDIF(Table2[[#This Row],[FTC Screening Date]],Table2[[#This Row],[Referral Date]],"d")&gt;0,0,""),"")))</f>
        <v/>
      </c>
      <c r="AH445" s="4" t="str">
        <f>IFERROR(VLOOKUP(Table2[[#This Row],[Agency Name]],'Dropdown Values'!A:B,2,FALSE),"")</f>
        <v/>
      </c>
      <c r="AI445" s="2" t="str">
        <f>IF(OR(Table2[[#This Row],[Current Investigation Start Date]]="",Table2[[#This Row],[Referral Date]]=""),"",IFERROR(NETWORKDAYS(I445,J445,Holidays),""))</f>
        <v/>
      </c>
      <c r="AJ445" s="2" t="str">
        <f>IF(OR(Table2[[#This Row],[Initial Engagement Attempt Date]]="",Table2[[#This Row],[FTC Screening Date]]=""),"",IFERROR(NETWORKDAYS(Table2[[#This Row],[Initial Engagement Attempt Date]],Table2[[#This Row],[FTC Screening Date]],Holidays),""))</f>
        <v/>
      </c>
      <c r="AK44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45" s="4">
        <f>COUNTIFS(Table2[Agency Name],Table2[[#This Row],[Agency Name]],Table2[Client ID],Table2[[#This Row],[Client ID]])</f>
        <v>0</v>
      </c>
    </row>
    <row r="446" spans="12:38">
      <c r="L446" s="13"/>
      <c r="M446" s="13"/>
      <c r="N446" s="13"/>
      <c r="P446" s="13"/>
      <c r="W446" s="13"/>
      <c r="X446" s="13"/>
      <c r="AA44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4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46" s="4" t="str" cm="1">
        <f t="array" aca="1" ref="AC44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46" s="4">
        <f ca="1">LEN(Table2[[#This Row],[Data Checks]])</f>
        <v>0</v>
      </c>
      <c r="AE446" s="4" t="str">
        <f>IF(LEN(TRIM(Table2[[#This Row],[Referral Date]]))=0,"",IFERROR(NETWORKDAYS(Table2[[#This Row],[Referral Date]],EOMONTH(DATE('Reporting Month'!$B$2,'Reporting Month'!$B$1,1),0),Holidays),-NETWORKDAYS(EOMONTH(DATE('Reporting Month'!$B$2,'Reporting Month'!$B$1,1),0),Table2[[#This Row],[Referral Date]],Holidays)))</f>
        <v/>
      </c>
      <c r="AF44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46" s="4" t="str">
        <f>IF(OR(Table2[[#This Row],[Referral Date]]="",Table2[[#This Row],[FTC Screening Date]]=""),"",IFERROR(DATEDIF(Table2[[#This Row],[Referral Date]],Table2[[#This Row],[FTC Screening Date]],"d"),IFERROR(IF(DATEDIF(Table2[[#This Row],[FTC Screening Date]],Table2[[#This Row],[Referral Date]],"d")&gt;0,0,""),"")))</f>
        <v/>
      </c>
      <c r="AH446" s="4" t="str">
        <f>IFERROR(VLOOKUP(Table2[[#This Row],[Agency Name]],'Dropdown Values'!A:B,2,FALSE),"")</f>
        <v/>
      </c>
      <c r="AI446" s="2" t="str">
        <f>IF(OR(Table2[[#This Row],[Current Investigation Start Date]]="",Table2[[#This Row],[Referral Date]]=""),"",IFERROR(NETWORKDAYS(I446,J446,Holidays),""))</f>
        <v/>
      </c>
      <c r="AJ446" s="2" t="str">
        <f>IF(OR(Table2[[#This Row],[Initial Engagement Attempt Date]]="",Table2[[#This Row],[FTC Screening Date]]=""),"",IFERROR(NETWORKDAYS(Table2[[#This Row],[Initial Engagement Attempt Date]],Table2[[#This Row],[FTC Screening Date]],Holidays),""))</f>
        <v/>
      </c>
      <c r="AK44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46" s="4">
        <f>COUNTIFS(Table2[Agency Name],Table2[[#This Row],[Agency Name]],Table2[Client ID],Table2[[#This Row],[Client ID]])</f>
        <v>0</v>
      </c>
    </row>
    <row r="447" spans="12:38">
      <c r="L447" s="13"/>
      <c r="M447" s="13"/>
      <c r="N447" s="13"/>
      <c r="P447" s="13"/>
      <c r="W447" s="13"/>
      <c r="X447" s="13"/>
      <c r="AA44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4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47" s="4" t="str" cm="1">
        <f t="array" aca="1" ref="AC44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47" s="4">
        <f ca="1">LEN(Table2[[#This Row],[Data Checks]])</f>
        <v>0</v>
      </c>
      <c r="AE447" s="4" t="str">
        <f>IF(LEN(TRIM(Table2[[#This Row],[Referral Date]]))=0,"",IFERROR(NETWORKDAYS(Table2[[#This Row],[Referral Date]],EOMONTH(DATE('Reporting Month'!$B$2,'Reporting Month'!$B$1,1),0),Holidays),-NETWORKDAYS(EOMONTH(DATE('Reporting Month'!$B$2,'Reporting Month'!$B$1,1),0),Table2[[#This Row],[Referral Date]],Holidays)))</f>
        <v/>
      </c>
      <c r="AF44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47" s="4" t="str">
        <f>IF(OR(Table2[[#This Row],[Referral Date]]="",Table2[[#This Row],[FTC Screening Date]]=""),"",IFERROR(DATEDIF(Table2[[#This Row],[Referral Date]],Table2[[#This Row],[FTC Screening Date]],"d"),IFERROR(IF(DATEDIF(Table2[[#This Row],[FTC Screening Date]],Table2[[#This Row],[Referral Date]],"d")&gt;0,0,""),"")))</f>
        <v/>
      </c>
      <c r="AH447" s="4" t="str">
        <f>IFERROR(VLOOKUP(Table2[[#This Row],[Agency Name]],'Dropdown Values'!A:B,2,FALSE),"")</f>
        <v/>
      </c>
      <c r="AI447" s="2" t="str">
        <f>IF(OR(Table2[[#This Row],[Current Investigation Start Date]]="",Table2[[#This Row],[Referral Date]]=""),"",IFERROR(NETWORKDAYS(I447,J447,Holidays),""))</f>
        <v/>
      </c>
      <c r="AJ447" s="2" t="str">
        <f>IF(OR(Table2[[#This Row],[Initial Engagement Attempt Date]]="",Table2[[#This Row],[FTC Screening Date]]=""),"",IFERROR(NETWORKDAYS(Table2[[#This Row],[Initial Engagement Attempt Date]],Table2[[#This Row],[FTC Screening Date]],Holidays),""))</f>
        <v/>
      </c>
      <c r="AK44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47" s="4">
        <f>COUNTIFS(Table2[Agency Name],Table2[[#This Row],[Agency Name]],Table2[Client ID],Table2[[#This Row],[Client ID]])</f>
        <v>0</v>
      </c>
    </row>
    <row r="448" spans="12:38">
      <c r="L448" s="13"/>
      <c r="M448" s="13"/>
      <c r="N448" s="13"/>
      <c r="P448" s="13"/>
      <c r="W448" s="13"/>
      <c r="X448" s="13"/>
      <c r="AA44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4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48" s="4" t="str" cm="1">
        <f t="array" aca="1" ref="AC44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48" s="4">
        <f ca="1">LEN(Table2[[#This Row],[Data Checks]])</f>
        <v>0</v>
      </c>
      <c r="AE448" s="4" t="str">
        <f>IF(LEN(TRIM(Table2[[#This Row],[Referral Date]]))=0,"",IFERROR(NETWORKDAYS(Table2[[#This Row],[Referral Date]],EOMONTH(DATE('Reporting Month'!$B$2,'Reporting Month'!$B$1,1),0),Holidays),-NETWORKDAYS(EOMONTH(DATE('Reporting Month'!$B$2,'Reporting Month'!$B$1,1),0),Table2[[#This Row],[Referral Date]],Holidays)))</f>
        <v/>
      </c>
      <c r="AF44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48" s="4" t="str">
        <f>IF(OR(Table2[[#This Row],[Referral Date]]="",Table2[[#This Row],[FTC Screening Date]]=""),"",IFERROR(DATEDIF(Table2[[#This Row],[Referral Date]],Table2[[#This Row],[FTC Screening Date]],"d"),IFERROR(IF(DATEDIF(Table2[[#This Row],[FTC Screening Date]],Table2[[#This Row],[Referral Date]],"d")&gt;0,0,""),"")))</f>
        <v/>
      </c>
      <c r="AH448" s="4" t="str">
        <f>IFERROR(VLOOKUP(Table2[[#This Row],[Agency Name]],'Dropdown Values'!A:B,2,FALSE),"")</f>
        <v/>
      </c>
      <c r="AI448" s="2" t="str">
        <f>IF(OR(Table2[[#This Row],[Current Investigation Start Date]]="",Table2[[#This Row],[Referral Date]]=""),"",IFERROR(NETWORKDAYS(I448,J448,Holidays),""))</f>
        <v/>
      </c>
      <c r="AJ448" s="2" t="str">
        <f>IF(OR(Table2[[#This Row],[Initial Engagement Attempt Date]]="",Table2[[#This Row],[FTC Screening Date]]=""),"",IFERROR(NETWORKDAYS(Table2[[#This Row],[Initial Engagement Attempt Date]],Table2[[#This Row],[FTC Screening Date]],Holidays),""))</f>
        <v/>
      </c>
      <c r="AK44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48" s="4">
        <f>COUNTIFS(Table2[Agency Name],Table2[[#This Row],[Agency Name]],Table2[Client ID],Table2[[#This Row],[Client ID]])</f>
        <v>0</v>
      </c>
    </row>
    <row r="449" spans="12:38">
      <c r="L449" s="13"/>
      <c r="M449" s="13"/>
      <c r="N449" s="13"/>
      <c r="P449" s="13"/>
      <c r="W449" s="13"/>
      <c r="X449" s="13"/>
      <c r="AA44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4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49" s="4" t="str" cm="1">
        <f t="array" aca="1" ref="AC44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49" s="4">
        <f ca="1">LEN(Table2[[#This Row],[Data Checks]])</f>
        <v>0</v>
      </c>
      <c r="AE449" s="4" t="str">
        <f>IF(LEN(TRIM(Table2[[#This Row],[Referral Date]]))=0,"",IFERROR(NETWORKDAYS(Table2[[#This Row],[Referral Date]],EOMONTH(DATE('Reporting Month'!$B$2,'Reporting Month'!$B$1,1),0),Holidays),-NETWORKDAYS(EOMONTH(DATE('Reporting Month'!$B$2,'Reporting Month'!$B$1,1),0),Table2[[#This Row],[Referral Date]],Holidays)))</f>
        <v/>
      </c>
      <c r="AF44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49" s="4" t="str">
        <f>IF(OR(Table2[[#This Row],[Referral Date]]="",Table2[[#This Row],[FTC Screening Date]]=""),"",IFERROR(DATEDIF(Table2[[#This Row],[Referral Date]],Table2[[#This Row],[FTC Screening Date]],"d"),IFERROR(IF(DATEDIF(Table2[[#This Row],[FTC Screening Date]],Table2[[#This Row],[Referral Date]],"d")&gt;0,0,""),"")))</f>
        <v/>
      </c>
      <c r="AH449" s="4" t="str">
        <f>IFERROR(VLOOKUP(Table2[[#This Row],[Agency Name]],'Dropdown Values'!A:B,2,FALSE),"")</f>
        <v/>
      </c>
      <c r="AI449" s="2" t="str">
        <f>IF(OR(Table2[[#This Row],[Current Investigation Start Date]]="",Table2[[#This Row],[Referral Date]]=""),"",IFERROR(NETWORKDAYS(I449,J449,Holidays),""))</f>
        <v/>
      </c>
      <c r="AJ449" s="2" t="str">
        <f>IF(OR(Table2[[#This Row],[Initial Engagement Attempt Date]]="",Table2[[#This Row],[FTC Screening Date]]=""),"",IFERROR(NETWORKDAYS(Table2[[#This Row],[Initial Engagement Attempt Date]],Table2[[#This Row],[FTC Screening Date]],Holidays),""))</f>
        <v/>
      </c>
      <c r="AK44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49" s="4">
        <f>COUNTIFS(Table2[Agency Name],Table2[[#This Row],[Agency Name]],Table2[Client ID],Table2[[#This Row],[Client ID]])</f>
        <v>0</v>
      </c>
    </row>
    <row r="450" spans="12:38">
      <c r="L450" s="13"/>
      <c r="M450" s="13"/>
      <c r="N450" s="13"/>
      <c r="P450" s="13"/>
      <c r="W450" s="13"/>
      <c r="X450" s="13"/>
      <c r="AA45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5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50" s="4" t="str" cm="1">
        <f t="array" aca="1" ref="AC45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50" s="4">
        <f ca="1">LEN(Table2[[#This Row],[Data Checks]])</f>
        <v>0</v>
      </c>
      <c r="AE450" s="4" t="str">
        <f>IF(LEN(TRIM(Table2[[#This Row],[Referral Date]]))=0,"",IFERROR(NETWORKDAYS(Table2[[#This Row],[Referral Date]],EOMONTH(DATE('Reporting Month'!$B$2,'Reporting Month'!$B$1,1),0),Holidays),-NETWORKDAYS(EOMONTH(DATE('Reporting Month'!$B$2,'Reporting Month'!$B$1,1),0),Table2[[#This Row],[Referral Date]],Holidays)))</f>
        <v/>
      </c>
      <c r="AF45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50" s="4" t="str">
        <f>IF(OR(Table2[[#This Row],[Referral Date]]="",Table2[[#This Row],[FTC Screening Date]]=""),"",IFERROR(DATEDIF(Table2[[#This Row],[Referral Date]],Table2[[#This Row],[FTC Screening Date]],"d"),IFERROR(IF(DATEDIF(Table2[[#This Row],[FTC Screening Date]],Table2[[#This Row],[Referral Date]],"d")&gt;0,0,""),"")))</f>
        <v/>
      </c>
      <c r="AH450" s="4" t="str">
        <f>IFERROR(VLOOKUP(Table2[[#This Row],[Agency Name]],'Dropdown Values'!A:B,2,FALSE),"")</f>
        <v/>
      </c>
      <c r="AI450" s="2" t="str">
        <f>IF(OR(Table2[[#This Row],[Current Investigation Start Date]]="",Table2[[#This Row],[Referral Date]]=""),"",IFERROR(NETWORKDAYS(I450,J450,Holidays),""))</f>
        <v/>
      </c>
      <c r="AJ450" s="2" t="str">
        <f>IF(OR(Table2[[#This Row],[Initial Engagement Attempt Date]]="",Table2[[#This Row],[FTC Screening Date]]=""),"",IFERROR(NETWORKDAYS(Table2[[#This Row],[Initial Engagement Attempt Date]],Table2[[#This Row],[FTC Screening Date]],Holidays),""))</f>
        <v/>
      </c>
      <c r="AK45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50" s="4">
        <f>COUNTIFS(Table2[Agency Name],Table2[[#This Row],[Agency Name]],Table2[Client ID],Table2[[#This Row],[Client ID]])</f>
        <v>0</v>
      </c>
    </row>
    <row r="451" spans="12:38">
      <c r="L451" s="13"/>
      <c r="M451" s="13"/>
      <c r="N451" s="13"/>
      <c r="P451" s="13"/>
      <c r="W451" s="13"/>
      <c r="X451" s="13"/>
      <c r="AA45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5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51" s="4" t="str" cm="1">
        <f t="array" aca="1" ref="AC45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51" s="4">
        <f ca="1">LEN(Table2[[#This Row],[Data Checks]])</f>
        <v>0</v>
      </c>
      <c r="AE451" s="4" t="str">
        <f>IF(LEN(TRIM(Table2[[#This Row],[Referral Date]]))=0,"",IFERROR(NETWORKDAYS(Table2[[#This Row],[Referral Date]],EOMONTH(DATE('Reporting Month'!$B$2,'Reporting Month'!$B$1,1),0),Holidays),-NETWORKDAYS(EOMONTH(DATE('Reporting Month'!$B$2,'Reporting Month'!$B$1,1),0),Table2[[#This Row],[Referral Date]],Holidays)))</f>
        <v/>
      </c>
      <c r="AF45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51" s="4" t="str">
        <f>IF(OR(Table2[[#This Row],[Referral Date]]="",Table2[[#This Row],[FTC Screening Date]]=""),"",IFERROR(DATEDIF(Table2[[#This Row],[Referral Date]],Table2[[#This Row],[FTC Screening Date]],"d"),IFERROR(IF(DATEDIF(Table2[[#This Row],[FTC Screening Date]],Table2[[#This Row],[Referral Date]],"d")&gt;0,0,""),"")))</f>
        <v/>
      </c>
      <c r="AH451" s="4" t="str">
        <f>IFERROR(VLOOKUP(Table2[[#This Row],[Agency Name]],'Dropdown Values'!A:B,2,FALSE),"")</f>
        <v/>
      </c>
      <c r="AI451" s="2" t="str">
        <f>IF(OR(Table2[[#This Row],[Current Investigation Start Date]]="",Table2[[#This Row],[Referral Date]]=""),"",IFERROR(NETWORKDAYS(I451,J451,Holidays),""))</f>
        <v/>
      </c>
      <c r="AJ451" s="2" t="str">
        <f>IF(OR(Table2[[#This Row],[Initial Engagement Attempt Date]]="",Table2[[#This Row],[FTC Screening Date]]=""),"",IFERROR(NETWORKDAYS(Table2[[#This Row],[Initial Engagement Attempt Date]],Table2[[#This Row],[FTC Screening Date]],Holidays),""))</f>
        <v/>
      </c>
      <c r="AK45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51" s="4">
        <f>COUNTIFS(Table2[Agency Name],Table2[[#This Row],[Agency Name]],Table2[Client ID],Table2[[#This Row],[Client ID]])</f>
        <v>0</v>
      </c>
    </row>
    <row r="452" spans="12:38">
      <c r="L452" s="13"/>
      <c r="M452" s="13"/>
      <c r="N452" s="13"/>
      <c r="P452" s="13"/>
      <c r="W452" s="13"/>
      <c r="X452" s="13"/>
      <c r="AA45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5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52" s="4" t="str" cm="1">
        <f t="array" aca="1" ref="AC45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52" s="4">
        <f ca="1">LEN(Table2[[#This Row],[Data Checks]])</f>
        <v>0</v>
      </c>
      <c r="AE452" s="4" t="str">
        <f>IF(LEN(TRIM(Table2[[#This Row],[Referral Date]]))=0,"",IFERROR(NETWORKDAYS(Table2[[#This Row],[Referral Date]],EOMONTH(DATE('Reporting Month'!$B$2,'Reporting Month'!$B$1,1),0),Holidays),-NETWORKDAYS(EOMONTH(DATE('Reporting Month'!$B$2,'Reporting Month'!$B$1,1),0),Table2[[#This Row],[Referral Date]],Holidays)))</f>
        <v/>
      </c>
      <c r="AF45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52" s="4" t="str">
        <f>IF(OR(Table2[[#This Row],[Referral Date]]="",Table2[[#This Row],[FTC Screening Date]]=""),"",IFERROR(DATEDIF(Table2[[#This Row],[Referral Date]],Table2[[#This Row],[FTC Screening Date]],"d"),IFERROR(IF(DATEDIF(Table2[[#This Row],[FTC Screening Date]],Table2[[#This Row],[Referral Date]],"d")&gt;0,0,""),"")))</f>
        <v/>
      </c>
      <c r="AH452" s="4" t="str">
        <f>IFERROR(VLOOKUP(Table2[[#This Row],[Agency Name]],'Dropdown Values'!A:B,2,FALSE),"")</f>
        <v/>
      </c>
      <c r="AI452" s="2" t="str">
        <f>IF(OR(Table2[[#This Row],[Current Investigation Start Date]]="",Table2[[#This Row],[Referral Date]]=""),"",IFERROR(NETWORKDAYS(I452,J452,Holidays),""))</f>
        <v/>
      </c>
      <c r="AJ452" s="2" t="str">
        <f>IF(OR(Table2[[#This Row],[Initial Engagement Attempt Date]]="",Table2[[#This Row],[FTC Screening Date]]=""),"",IFERROR(NETWORKDAYS(Table2[[#This Row],[Initial Engagement Attempt Date]],Table2[[#This Row],[FTC Screening Date]],Holidays),""))</f>
        <v/>
      </c>
      <c r="AK45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52" s="4">
        <f>COUNTIFS(Table2[Agency Name],Table2[[#This Row],[Agency Name]],Table2[Client ID],Table2[[#This Row],[Client ID]])</f>
        <v>0</v>
      </c>
    </row>
    <row r="453" spans="12:38">
      <c r="L453" s="13"/>
      <c r="M453" s="13"/>
      <c r="N453" s="13"/>
      <c r="P453" s="13"/>
      <c r="W453" s="13"/>
      <c r="X453" s="13"/>
      <c r="AA45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5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53" s="4" t="str" cm="1">
        <f t="array" aca="1" ref="AC45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53" s="4">
        <f ca="1">LEN(Table2[[#This Row],[Data Checks]])</f>
        <v>0</v>
      </c>
      <c r="AE453" s="4" t="str">
        <f>IF(LEN(TRIM(Table2[[#This Row],[Referral Date]]))=0,"",IFERROR(NETWORKDAYS(Table2[[#This Row],[Referral Date]],EOMONTH(DATE('Reporting Month'!$B$2,'Reporting Month'!$B$1,1),0),Holidays),-NETWORKDAYS(EOMONTH(DATE('Reporting Month'!$B$2,'Reporting Month'!$B$1,1),0),Table2[[#This Row],[Referral Date]],Holidays)))</f>
        <v/>
      </c>
      <c r="AF45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53" s="4" t="str">
        <f>IF(OR(Table2[[#This Row],[Referral Date]]="",Table2[[#This Row],[FTC Screening Date]]=""),"",IFERROR(DATEDIF(Table2[[#This Row],[Referral Date]],Table2[[#This Row],[FTC Screening Date]],"d"),IFERROR(IF(DATEDIF(Table2[[#This Row],[FTC Screening Date]],Table2[[#This Row],[Referral Date]],"d")&gt;0,0,""),"")))</f>
        <v/>
      </c>
      <c r="AH453" s="4" t="str">
        <f>IFERROR(VLOOKUP(Table2[[#This Row],[Agency Name]],'Dropdown Values'!A:B,2,FALSE),"")</f>
        <v/>
      </c>
      <c r="AI453" s="2" t="str">
        <f>IF(OR(Table2[[#This Row],[Current Investigation Start Date]]="",Table2[[#This Row],[Referral Date]]=""),"",IFERROR(NETWORKDAYS(I453,J453,Holidays),""))</f>
        <v/>
      </c>
      <c r="AJ453" s="2" t="str">
        <f>IF(OR(Table2[[#This Row],[Initial Engagement Attempt Date]]="",Table2[[#This Row],[FTC Screening Date]]=""),"",IFERROR(NETWORKDAYS(Table2[[#This Row],[Initial Engagement Attempt Date]],Table2[[#This Row],[FTC Screening Date]],Holidays),""))</f>
        <v/>
      </c>
      <c r="AK45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53" s="4">
        <f>COUNTIFS(Table2[Agency Name],Table2[[#This Row],[Agency Name]],Table2[Client ID],Table2[[#This Row],[Client ID]])</f>
        <v>0</v>
      </c>
    </row>
    <row r="454" spans="12:38">
      <c r="L454" s="13"/>
      <c r="M454" s="13"/>
      <c r="N454" s="13"/>
      <c r="P454" s="13"/>
      <c r="W454" s="13"/>
      <c r="X454" s="13"/>
      <c r="AA45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5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54" s="4" t="str" cm="1">
        <f t="array" aca="1" ref="AC45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54" s="4">
        <f ca="1">LEN(Table2[[#This Row],[Data Checks]])</f>
        <v>0</v>
      </c>
      <c r="AE454" s="4" t="str">
        <f>IF(LEN(TRIM(Table2[[#This Row],[Referral Date]]))=0,"",IFERROR(NETWORKDAYS(Table2[[#This Row],[Referral Date]],EOMONTH(DATE('Reporting Month'!$B$2,'Reporting Month'!$B$1,1),0),Holidays),-NETWORKDAYS(EOMONTH(DATE('Reporting Month'!$B$2,'Reporting Month'!$B$1,1),0),Table2[[#This Row],[Referral Date]],Holidays)))</f>
        <v/>
      </c>
      <c r="AF45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54" s="4" t="str">
        <f>IF(OR(Table2[[#This Row],[Referral Date]]="",Table2[[#This Row],[FTC Screening Date]]=""),"",IFERROR(DATEDIF(Table2[[#This Row],[Referral Date]],Table2[[#This Row],[FTC Screening Date]],"d"),IFERROR(IF(DATEDIF(Table2[[#This Row],[FTC Screening Date]],Table2[[#This Row],[Referral Date]],"d")&gt;0,0,""),"")))</f>
        <v/>
      </c>
      <c r="AH454" s="4" t="str">
        <f>IFERROR(VLOOKUP(Table2[[#This Row],[Agency Name]],'Dropdown Values'!A:B,2,FALSE),"")</f>
        <v/>
      </c>
      <c r="AI454" s="2" t="str">
        <f>IF(OR(Table2[[#This Row],[Current Investigation Start Date]]="",Table2[[#This Row],[Referral Date]]=""),"",IFERROR(NETWORKDAYS(I454,J454,Holidays),""))</f>
        <v/>
      </c>
      <c r="AJ454" s="2" t="str">
        <f>IF(OR(Table2[[#This Row],[Initial Engagement Attempt Date]]="",Table2[[#This Row],[FTC Screening Date]]=""),"",IFERROR(NETWORKDAYS(Table2[[#This Row],[Initial Engagement Attempt Date]],Table2[[#This Row],[FTC Screening Date]],Holidays),""))</f>
        <v/>
      </c>
      <c r="AK45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54" s="4">
        <f>COUNTIFS(Table2[Agency Name],Table2[[#This Row],[Agency Name]],Table2[Client ID],Table2[[#This Row],[Client ID]])</f>
        <v>0</v>
      </c>
    </row>
    <row r="455" spans="12:38">
      <c r="L455" s="13"/>
      <c r="M455" s="13"/>
      <c r="N455" s="13"/>
      <c r="P455" s="13"/>
      <c r="W455" s="13"/>
      <c r="X455" s="13"/>
      <c r="AA45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5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55" s="4" t="str" cm="1">
        <f t="array" aca="1" ref="AC45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55" s="4">
        <f ca="1">LEN(Table2[[#This Row],[Data Checks]])</f>
        <v>0</v>
      </c>
      <c r="AE455" s="4" t="str">
        <f>IF(LEN(TRIM(Table2[[#This Row],[Referral Date]]))=0,"",IFERROR(NETWORKDAYS(Table2[[#This Row],[Referral Date]],EOMONTH(DATE('Reporting Month'!$B$2,'Reporting Month'!$B$1,1),0),Holidays),-NETWORKDAYS(EOMONTH(DATE('Reporting Month'!$B$2,'Reporting Month'!$B$1,1),0),Table2[[#This Row],[Referral Date]],Holidays)))</f>
        <v/>
      </c>
      <c r="AF45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55" s="4" t="str">
        <f>IF(OR(Table2[[#This Row],[Referral Date]]="",Table2[[#This Row],[FTC Screening Date]]=""),"",IFERROR(DATEDIF(Table2[[#This Row],[Referral Date]],Table2[[#This Row],[FTC Screening Date]],"d"),IFERROR(IF(DATEDIF(Table2[[#This Row],[FTC Screening Date]],Table2[[#This Row],[Referral Date]],"d")&gt;0,0,""),"")))</f>
        <v/>
      </c>
      <c r="AH455" s="4" t="str">
        <f>IFERROR(VLOOKUP(Table2[[#This Row],[Agency Name]],'Dropdown Values'!A:B,2,FALSE),"")</f>
        <v/>
      </c>
      <c r="AI455" s="2" t="str">
        <f>IF(OR(Table2[[#This Row],[Current Investigation Start Date]]="",Table2[[#This Row],[Referral Date]]=""),"",IFERROR(NETWORKDAYS(I455,J455,Holidays),""))</f>
        <v/>
      </c>
      <c r="AJ455" s="2" t="str">
        <f>IF(OR(Table2[[#This Row],[Initial Engagement Attempt Date]]="",Table2[[#This Row],[FTC Screening Date]]=""),"",IFERROR(NETWORKDAYS(Table2[[#This Row],[Initial Engagement Attempt Date]],Table2[[#This Row],[FTC Screening Date]],Holidays),""))</f>
        <v/>
      </c>
      <c r="AK45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55" s="4">
        <f>COUNTIFS(Table2[Agency Name],Table2[[#This Row],[Agency Name]],Table2[Client ID],Table2[[#This Row],[Client ID]])</f>
        <v>0</v>
      </c>
    </row>
    <row r="456" spans="12:38">
      <c r="L456" s="13"/>
      <c r="M456" s="13"/>
      <c r="N456" s="13"/>
      <c r="P456" s="13"/>
      <c r="W456" s="13"/>
      <c r="X456" s="13"/>
      <c r="AA45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5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56" s="4" t="str" cm="1">
        <f t="array" aca="1" ref="AC45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56" s="4">
        <f ca="1">LEN(Table2[[#This Row],[Data Checks]])</f>
        <v>0</v>
      </c>
      <c r="AE456" s="4" t="str">
        <f>IF(LEN(TRIM(Table2[[#This Row],[Referral Date]]))=0,"",IFERROR(NETWORKDAYS(Table2[[#This Row],[Referral Date]],EOMONTH(DATE('Reporting Month'!$B$2,'Reporting Month'!$B$1,1),0),Holidays),-NETWORKDAYS(EOMONTH(DATE('Reporting Month'!$B$2,'Reporting Month'!$B$1,1),0),Table2[[#This Row],[Referral Date]],Holidays)))</f>
        <v/>
      </c>
      <c r="AF45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56" s="4" t="str">
        <f>IF(OR(Table2[[#This Row],[Referral Date]]="",Table2[[#This Row],[FTC Screening Date]]=""),"",IFERROR(DATEDIF(Table2[[#This Row],[Referral Date]],Table2[[#This Row],[FTC Screening Date]],"d"),IFERROR(IF(DATEDIF(Table2[[#This Row],[FTC Screening Date]],Table2[[#This Row],[Referral Date]],"d")&gt;0,0,""),"")))</f>
        <v/>
      </c>
      <c r="AH456" s="4" t="str">
        <f>IFERROR(VLOOKUP(Table2[[#This Row],[Agency Name]],'Dropdown Values'!A:B,2,FALSE),"")</f>
        <v/>
      </c>
      <c r="AI456" s="2" t="str">
        <f>IF(OR(Table2[[#This Row],[Current Investigation Start Date]]="",Table2[[#This Row],[Referral Date]]=""),"",IFERROR(NETWORKDAYS(I456,J456,Holidays),""))</f>
        <v/>
      </c>
      <c r="AJ456" s="2" t="str">
        <f>IF(OR(Table2[[#This Row],[Initial Engagement Attempt Date]]="",Table2[[#This Row],[FTC Screening Date]]=""),"",IFERROR(NETWORKDAYS(Table2[[#This Row],[Initial Engagement Attempt Date]],Table2[[#This Row],[FTC Screening Date]],Holidays),""))</f>
        <v/>
      </c>
      <c r="AK45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56" s="4">
        <f>COUNTIFS(Table2[Agency Name],Table2[[#This Row],[Agency Name]],Table2[Client ID],Table2[[#This Row],[Client ID]])</f>
        <v>0</v>
      </c>
    </row>
    <row r="457" spans="12:38">
      <c r="L457" s="13"/>
      <c r="M457" s="13"/>
      <c r="N457" s="13"/>
      <c r="P457" s="13"/>
      <c r="W457" s="13"/>
      <c r="X457" s="13"/>
      <c r="AA45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5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57" s="4" t="str" cm="1">
        <f t="array" aca="1" ref="AC45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57" s="4">
        <f ca="1">LEN(Table2[[#This Row],[Data Checks]])</f>
        <v>0</v>
      </c>
      <c r="AE457" s="4" t="str">
        <f>IF(LEN(TRIM(Table2[[#This Row],[Referral Date]]))=0,"",IFERROR(NETWORKDAYS(Table2[[#This Row],[Referral Date]],EOMONTH(DATE('Reporting Month'!$B$2,'Reporting Month'!$B$1,1),0),Holidays),-NETWORKDAYS(EOMONTH(DATE('Reporting Month'!$B$2,'Reporting Month'!$B$1,1),0),Table2[[#This Row],[Referral Date]],Holidays)))</f>
        <v/>
      </c>
      <c r="AF45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57" s="4" t="str">
        <f>IF(OR(Table2[[#This Row],[Referral Date]]="",Table2[[#This Row],[FTC Screening Date]]=""),"",IFERROR(DATEDIF(Table2[[#This Row],[Referral Date]],Table2[[#This Row],[FTC Screening Date]],"d"),IFERROR(IF(DATEDIF(Table2[[#This Row],[FTC Screening Date]],Table2[[#This Row],[Referral Date]],"d")&gt;0,0,""),"")))</f>
        <v/>
      </c>
      <c r="AH457" s="4" t="str">
        <f>IFERROR(VLOOKUP(Table2[[#This Row],[Agency Name]],'Dropdown Values'!A:B,2,FALSE),"")</f>
        <v/>
      </c>
      <c r="AI457" s="2" t="str">
        <f>IF(OR(Table2[[#This Row],[Current Investigation Start Date]]="",Table2[[#This Row],[Referral Date]]=""),"",IFERROR(NETWORKDAYS(I457,J457,Holidays),""))</f>
        <v/>
      </c>
      <c r="AJ457" s="2" t="str">
        <f>IF(OR(Table2[[#This Row],[Initial Engagement Attempt Date]]="",Table2[[#This Row],[FTC Screening Date]]=""),"",IFERROR(NETWORKDAYS(Table2[[#This Row],[Initial Engagement Attempt Date]],Table2[[#This Row],[FTC Screening Date]],Holidays),""))</f>
        <v/>
      </c>
      <c r="AK45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57" s="4">
        <f>COUNTIFS(Table2[Agency Name],Table2[[#This Row],[Agency Name]],Table2[Client ID],Table2[[#This Row],[Client ID]])</f>
        <v>0</v>
      </c>
    </row>
    <row r="458" spans="12:38">
      <c r="L458" s="13"/>
      <c r="M458" s="13"/>
      <c r="N458" s="13"/>
      <c r="P458" s="13"/>
      <c r="W458" s="13"/>
      <c r="X458" s="13"/>
      <c r="AA45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5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58" s="4" t="str" cm="1">
        <f t="array" aca="1" ref="AC45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58" s="4">
        <f ca="1">LEN(Table2[[#This Row],[Data Checks]])</f>
        <v>0</v>
      </c>
      <c r="AE458" s="4" t="str">
        <f>IF(LEN(TRIM(Table2[[#This Row],[Referral Date]]))=0,"",IFERROR(NETWORKDAYS(Table2[[#This Row],[Referral Date]],EOMONTH(DATE('Reporting Month'!$B$2,'Reporting Month'!$B$1,1),0),Holidays),-NETWORKDAYS(EOMONTH(DATE('Reporting Month'!$B$2,'Reporting Month'!$B$1,1),0),Table2[[#This Row],[Referral Date]],Holidays)))</f>
        <v/>
      </c>
      <c r="AF45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58" s="4" t="str">
        <f>IF(OR(Table2[[#This Row],[Referral Date]]="",Table2[[#This Row],[FTC Screening Date]]=""),"",IFERROR(DATEDIF(Table2[[#This Row],[Referral Date]],Table2[[#This Row],[FTC Screening Date]],"d"),IFERROR(IF(DATEDIF(Table2[[#This Row],[FTC Screening Date]],Table2[[#This Row],[Referral Date]],"d")&gt;0,0,""),"")))</f>
        <v/>
      </c>
      <c r="AH458" s="4" t="str">
        <f>IFERROR(VLOOKUP(Table2[[#This Row],[Agency Name]],'Dropdown Values'!A:B,2,FALSE),"")</f>
        <v/>
      </c>
      <c r="AI458" s="2" t="str">
        <f>IF(OR(Table2[[#This Row],[Current Investigation Start Date]]="",Table2[[#This Row],[Referral Date]]=""),"",IFERROR(NETWORKDAYS(I458,J458,Holidays),""))</f>
        <v/>
      </c>
      <c r="AJ458" s="2" t="str">
        <f>IF(OR(Table2[[#This Row],[Initial Engagement Attempt Date]]="",Table2[[#This Row],[FTC Screening Date]]=""),"",IFERROR(NETWORKDAYS(Table2[[#This Row],[Initial Engagement Attempt Date]],Table2[[#This Row],[FTC Screening Date]],Holidays),""))</f>
        <v/>
      </c>
      <c r="AK45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58" s="4">
        <f>COUNTIFS(Table2[Agency Name],Table2[[#This Row],[Agency Name]],Table2[Client ID],Table2[[#This Row],[Client ID]])</f>
        <v>0</v>
      </c>
    </row>
    <row r="459" spans="12:38">
      <c r="L459" s="13"/>
      <c r="M459" s="13"/>
      <c r="N459" s="13"/>
      <c r="P459" s="13"/>
      <c r="W459" s="13"/>
      <c r="X459" s="13"/>
      <c r="AA45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5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59" s="4" t="str" cm="1">
        <f t="array" aca="1" ref="AC45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59" s="4">
        <f ca="1">LEN(Table2[[#This Row],[Data Checks]])</f>
        <v>0</v>
      </c>
      <c r="AE459" s="4" t="str">
        <f>IF(LEN(TRIM(Table2[[#This Row],[Referral Date]]))=0,"",IFERROR(NETWORKDAYS(Table2[[#This Row],[Referral Date]],EOMONTH(DATE('Reporting Month'!$B$2,'Reporting Month'!$B$1,1),0),Holidays),-NETWORKDAYS(EOMONTH(DATE('Reporting Month'!$B$2,'Reporting Month'!$B$1,1),0),Table2[[#This Row],[Referral Date]],Holidays)))</f>
        <v/>
      </c>
      <c r="AF45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59" s="4" t="str">
        <f>IF(OR(Table2[[#This Row],[Referral Date]]="",Table2[[#This Row],[FTC Screening Date]]=""),"",IFERROR(DATEDIF(Table2[[#This Row],[Referral Date]],Table2[[#This Row],[FTC Screening Date]],"d"),IFERROR(IF(DATEDIF(Table2[[#This Row],[FTC Screening Date]],Table2[[#This Row],[Referral Date]],"d")&gt;0,0,""),"")))</f>
        <v/>
      </c>
      <c r="AH459" s="4" t="str">
        <f>IFERROR(VLOOKUP(Table2[[#This Row],[Agency Name]],'Dropdown Values'!A:B,2,FALSE),"")</f>
        <v/>
      </c>
      <c r="AI459" s="2" t="str">
        <f>IF(OR(Table2[[#This Row],[Current Investigation Start Date]]="",Table2[[#This Row],[Referral Date]]=""),"",IFERROR(NETWORKDAYS(I459,J459,Holidays),""))</f>
        <v/>
      </c>
      <c r="AJ459" s="2" t="str">
        <f>IF(OR(Table2[[#This Row],[Initial Engagement Attempt Date]]="",Table2[[#This Row],[FTC Screening Date]]=""),"",IFERROR(NETWORKDAYS(Table2[[#This Row],[Initial Engagement Attempt Date]],Table2[[#This Row],[FTC Screening Date]],Holidays),""))</f>
        <v/>
      </c>
      <c r="AK45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59" s="4">
        <f>COUNTIFS(Table2[Agency Name],Table2[[#This Row],[Agency Name]],Table2[Client ID],Table2[[#This Row],[Client ID]])</f>
        <v>0</v>
      </c>
    </row>
    <row r="460" spans="12:38">
      <c r="L460" s="13"/>
      <c r="M460" s="13"/>
      <c r="N460" s="13"/>
      <c r="P460" s="13"/>
      <c r="W460" s="13"/>
      <c r="X460" s="13"/>
      <c r="AA46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6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60" s="4" t="str" cm="1">
        <f t="array" aca="1" ref="AC46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60" s="4">
        <f ca="1">LEN(Table2[[#This Row],[Data Checks]])</f>
        <v>0</v>
      </c>
      <c r="AE460" s="4" t="str">
        <f>IF(LEN(TRIM(Table2[[#This Row],[Referral Date]]))=0,"",IFERROR(NETWORKDAYS(Table2[[#This Row],[Referral Date]],EOMONTH(DATE('Reporting Month'!$B$2,'Reporting Month'!$B$1,1),0),Holidays),-NETWORKDAYS(EOMONTH(DATE('Reporting Month'!$B$2,'Reporting Month'!$B$1,1),0),Table2[[#This Row],[Referral Date]],Holidays)))</f>
        <v/>
      </c>
      <c r="AF46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60" s="4" t="str">
        <f>IF(OR(Table2[[#This Row],[Referral Date]]="",Table2[[#This Row],[FTC Screening Date]]=""),"",IFERROR(DATEDIF(Table2[[#This Row],[Referral Date]],Table2[[#This Row],[FTC Screening Date]],"d"),IFERROR(IF(DATEDIF(Table2[[#This Row],[FTC Screening Date]],Table2[[#This Row],[Referral Date]],"d")&gt;0,0,""),"")))</f>
        <v/>
      </c>
      <c r="AH460" s="4" t="str">
        <f>IFERROR(VLOOKUP(Table2[[#This Row],[Agency Name]],'Dropdown Values'!A:B,2,FALSE),"")</f>
        <v/>
      </c>
      <c r="AI460" s="2" t="str">
        <f>IF(OR(Table2[[#This Row],[Current Investigation Start Date]]="",Table2[[#This Row],[Referral Date]]=""),"",IFERROR(NETWORKDAYS(I460,J460,Holidays),""))</f>
        <v/>
      </c>
      <c r="AJ460" s="2" t="str">
        <f>IF(OR(Table2[[#This Row],[Initial Engagement Attempt Date]]="",Table2[[#This Row],[FTC Screening Date]]=""),"",IFERROR(NETWORKDAYS(Table2[[#This Row],[Initial Engagement Attempt Date]],Table2[[#This Row],[FTC Screening Date]],Holidays),""))</f>
        <v/>
      </c>
      <c r="AK46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60" s="4">
        <f>COUNTIFS(Table2[Agency Name],Table2[[#This Row],[Agency Name]],Table2[Client ID],Table2[[#This Row],[Client ID]])</f>
        <v>0</v>
      </c>
    </row>
    <row r="461" spans="12:38">
      <c r="L461" s="13"/>
      <c r="M461" s="13"/>
      <c r="N461" s="13"/>
      <c r="P461" s="13"/>
      <c r="W461" s="13"/>
      <c r="X461" s="13"/>
      <c r="AA46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6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61" s="4" t="str" cm="1">
        <f t="array" aca="1" ref="AC46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61" s="4">
        <f ca="1">LEN(Table2[[#This Row],[Data Checks]])</f>
        <v>0</v>
      </c>
      <c r="AE461" s="4" t="str">
        <f>IF(LEN(TRIM(Table2[[#This Row],[Referral Date]]))=0,"",IFERROR(NETWORKDAYS(Table2[[#This Row],[Referral Date]],EOMONTH(DATE('Reporting Month'!$B$2,'Reporting Month'!$B$1,1),0),Holidays),-NETWORKDAYS(EOMONTH(DATE('Reporting Month'!$B$2,'Reporting Month'!$B$1,1),0),Table2[[#This Row],[Referral Date]],Holidays)))</f>
        <v/>
      </c>
      <c r="AF46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61" s="4" t="str">
        <f>IF(OR(Table2[[#This Row],[Referral Date]]="",Table2[[#This Row],[FTC Screening Date]]=""),"",IFERROR(DATEDIF(Table2[[#This Row],[Referral Date]],Table2[[#This Row],[FTC Screening Date]],"d"),IFERROR(IF(DATEDIF(Table2[[#This Row],[FTC Screening Date]],Table2[[#This Row],[Referral Date]],"d")&gt;0,0,""),"")))</f>
        <v/>
      </c>
      <c r="AH461" s="4" t="str">
        <f>IFERROR(VLOOKUP(Table2[[#This Row],[Agency Name]],'Dropdown Values'!A:B,2,FALSE),"")</f>
        <v/>
      </c>
      <c r="AI461" s="2" t="str">
        <f>IF(OR(Table2[[#This Row],[Current Investigation Start Date]]="",Table2[[#This Row],[Referral Date]]=""),"",IFERROR(NETWORKDAYS(I461,J461,Holidays),""))</f>
        <v/>
      </c>
      <c r="AJ461" s="2" t="str">
        <f>IF(OR(Table2[[#This Row],[Initial Engagement Attempt Date]]="",Table2[[#This Row],[FTC Screening Date]]=""),"",IFERROR(NETWORKDAYS(Table2[[#This Row],[Initial Engagement Attempt Date]],Table2[[#This Row],[FTC Screening Date]],Holidays),""))</f>
        <v/>
      </c>
      <c r="AK46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61" s="4">
        <f>COUNTIFS(Table2[Agency Name],Table2[[#This Row],[Agency Name]],Table2[Client ID],Table2[[#This Row],[Client ID]])</f>
        <v>0</v>
      </c>
    </row>
    <row r="462" spans="12:38">
      <c r="L462" s="13"/>
      <c r="M462" s="13"/>
      <c r="N462" s="13"/>
      <c r="P462" s="13"/>
      <c r="W462" s="13"/>
      <c r="X462" s="13"/>
      <c r="AA46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6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62" s="4" t="str" cm="1">
        <f t="array" aca="1" ref="AC46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62" s="4">
        <f ca="1">LEN(Table2[[#This Row],[Data Checks]])</f>
        <v>0</v>
      </c>
      <c r="AE462" s="4" t="str">
        <f>IF(LEN(TRIM(Table2[[#This Row],[Referral Date]]))=0,"",IFERROR(NETWORKDAYS(Table2[[#This Row],[Referral Date]],EOMONTH(DATE('Reporting Month'!$B$2,'Reporting Month'!$B$1,1),0),Holidays),-NETWORKDAYS(EOMONTH(DATE('Reporting Month'!$B$2,'Reporting Month'!$B$1,1),0),Table2[[#This Row],[Referral Date]],Holidays)))</f>
        <v/>
      </c>
      <c r="AF46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62" s="4" t="str">
        <f>IF(OR(Table2[[#This Row],[Referral Date]]="",Table2[[#This Row],[FTC Screening Date]]=""),"",IFERROR(DATEDIF(Table2[[#This Row],[Referral Date]],Table2[[#This Row],[FTC Screening Date]],"d"),IFERROR(IF(DATEDIF(Table2[[#This Row],[FTC Screening Date]],Table2[[#This Row],[Referral Date]],"d")&gt;0,0,""),"")))</f>
        <v/>
      </c>
      <c r="AH462" s="4" t="str">
        <f>IFERROR(VLOOKUP(Table2[[#This Row],[Agency Name]],'Dropdown Values'!A:B,2,FALSE),"")</f>
        <v/>
      </c>
      <c r="AI462" s="2" t="str">
        <f>IF(OR(Table2[[#This Row],[Current Investigation Start Date]]="",Table2[[#This Row],[Referral Date]]=""),"",IFERROR(NETWORKDAYS(I462,J462,Holidays),""))</f>
        <v/>
      </c>
      <c r="AJ462" s="2" t="str">
        <f>IF(OR(Table2[[#This Row],[Initial Engagement Attempt Date]]="",Table2[[#This Row],[FTC Screening Date]]=""),"",IFERROR(NETWORKDAYS(Table2[[#This Row],[Initial Engagement Attempt Date]],Table2[[#This Row],[FTC Screening Date]],Holidays),""))</f>
        <v/>
      </c>
      <c r="AK46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62" s="4">
        <f>COUNTIFS(Table2[Agency Name],Table2[[#This Row],[Agency Name]],Table2[Client ID],Table2[[#This Row],[Client ID]])</f>
        <v>0</v>
      </c>
    </row>
    <row r="463" spans="12:38">
      <c r="L463" s="13"/>
      <c r="M463" s="13"/>
      <c r="N463" s="13"/>
      <c r="P463" s="13"/>
      <c r="W463" s="13"/>
      <c r="X463" s="13"/>
      <c r="AA46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6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63" s="4" t="str" cm="1">
        <f t="array" aca="1" ref="AC46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63" s="4">
        <f ca="1">LEN(Table2[[#This Row],[Data Checks]])</f>
        <v>0</v>
      </c>
      <c r="AE463" s="4" t="str">
        <f>IF(LEN(TRIM(Table2[[#This Row],[Referral Date]]))=0,"",IFERROR(NETWORKDAYS(Table2[[#This Row],[Referral Date]],EOMONTH(DATE('Reporting Month'!$B$2,'Reporting Month'!$B$1,1),0),Holidays),-NETWORKDAYS(EOMONTH(DATE('Reporting Month'!$B$2,'Reporting Month'!$B$1,1),0),Table2[[#This Row],[Referral Date]],Holidays)))</f>
        <v/>
      </c>
      <c r="AF46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63" s="4" t="str">
        <f>IF(OR(Table2[[#This Row],[Referral Date]]="",Table2[[#This Row],[FTC Screening Date]]=""),"",IFERROR(DATEDIF(Table2[[#This Row],[Referral Date]],Table2[[#This Row],[FTC Screening Date]],"d"),IFERROR(IF(DATEDIF(Table2[[#This Row],[FTC Screening Date]],Table2[[#This Row],[Referral Date]],"d")&gt;0,0,""),"")))</f>
        <v/>
      </c>
      <c r="AH463" s="4" t="str">
        <f>IFERROR(VLOOKUP(Table2[[#This Row],[Agency Name]],'Dropdown Values'!A:B,2,FALSE),"")</f>
        <v/>
      </c>
      <c r="AI463" s="2" t="str">
        <f>IF(OR(Table2[[#This Row],[Current Investigation Start Date]]="",Table2[[#This Row],[Referral Date]]=""),"",IFERROR(NETWORKDAYS(I463,J463,Holidays),""))</f>
        <v/>
      </c>
      <c r="AJ463" s="2" t="str">
        <f>IF(OR(Table2[[#This Row],[Initial Engagement Attempt Date]]="",Table2[[#This Row],[FTC Screening Date]]=""),"",IFERROR(NETWORKDAYS(Table2[[#This Row],[Initial Engagement Attempt Date]],Table2[[#This Row],[FTC Screening Date]],Holidays),""))</f>
        <v/>
      </c>
      <c r="AK46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63" s="4">
        <f>COUNTIFS(Table2[Agency Name],Table2[[#This Row],[Agency Name]],Table2[Client ID],Table2[[#This Row],[Client ID]])</f>
        <v>0</v>
      </c>
    </row>
    <row r="464" spans="12:38">
      <c r="L464" s="13"/>
      <c r="M464" s="13"/>
      <c r="N464" s="13"/>
      <c r="P464" s="13"/>
      <c r="W464" s="13"/>
      <c r="X464" s="13"/>
      <c r="AA46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6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64" s="4" t="str" cm="1">
        <f t="array" aca="1" ref="AC46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64" s="4">
        <f ca="1">LEN(Table2[[#This Row],[Data Checks]])</f>
        <v>0</v>
      </c>
      <c r="AE464" s="4" t="str">
        <f>IF(LEN(TRIM(Table2[[#This Row],[Referral Date]]))=0,"",IFERROR(NETWORKDAYS(Table2[[#This Row],[Referral Date]],EOMONTH(DATE('Reporting Month'!$B$2,'Reporting Month'!$B$1,1),0),Holidays),-NETWORKDAYS(EOMONTH(DATE('Reporting Month'!$B$2,'Reporting Month'!$B$1,1),0),Table2[[#This Row],[Referral Date]],Holidays)))</f>
        <v/>
      </c>
      <c r="AF46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64" s="4" t="str">
        <f>IF(OR(Table2[[#This Row],[Referral Date]]="",Table2[[#This Row],[FTC Screening Date]]=""),"",IFERROR(DATEDIF(Table2[[#This Row],[Referral Date]],Table2[[#This Row],[FTC Screening Date]],"d"),IFERROR(IF(DATEDIF(Table2[[#This Row],[FTC Screening Date]],Table2[[#This Row],[Referral Date]],"d")&gt;0,0,""),"")))</f>
        <v/>
      </c>
      <c r="AH464" s="4" t="str">
        <f>IFERROR(VLOOKUP(Table2[[#This Row],[Agency Name]],'Dropdown Values'!A:B,2,FALSE),"")</f>
        <v/>
      </c>
      <c r="AI464" s="2" t="str">
        <f>IF(OR(Table2[[#This Row],[Current Investigation Start Date]]="",Table2[[#This Row],[Referral Date]]=""),"",IFERROR(NETWORKDAYS(I464,J464,Holidays),""))</f>
        <v/>
      </c>
      <c r="AJ464" s="2" t="str">
        <f>IF(OR(Table2[[#This Row],[Initial Engagement Attempt Date]]="",Table2[[#This Row],[FTC Screening Date]]=""),"",IFERROR(NETWORKDAYS(Table2[[#This Row],[Initial Engagement Attempt Date]],Table2[[#This Row],[FTC Screening Date]],Holidays),""))</f>
        <v/>
      </c>
      <c r="AK46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64" s="4">
        <f>COUNTIFS(Table2[Agency Name],Table2[[#This Row],[Agency Name]],Table2[Client ID],Table2[[#This Row],[Client ID]])</f>
        <v>0</v>
      </c>
    </row>
    <row r="465" spans="12:38">
      <c r="L465" s="13"/>
      <c r="M465" s="13"/>
      <c r="N465" s="13"/>
      <c r="P465" s="13"/>
      <c r="W465" s="13"/>
      <c r="X465" s="13"/>
      <c r="AA46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6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65" s="4" t="str" cm="1">
        <f t="array" aca="1" ref="AC46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65" s="4">
        <f ca="1">LEN(Table2[[#This Row],[Data Checks]])</f>
        <v>0</v>
      </c>
      <c r="AE465" s="4" t="str">
        <f>IF(LEN(TRIM(Table2[[#This Row],[Referral Date]]))=0,"",IFERROR(NETWORKDAYS(Table2[[#This Row],[Referral Date]],EOMONTH(DATE('Reporting Month'!$B$2,'Reporting Month'!$B$1,1),0),Holidays),-NETWORKDAYS(EOMONTH(DATE('Reporting Month'!$B$2,'Reporting Month'!$B$1,1),0),Table2[[#This Row],[Referral Date]],Holidays)))</f>
        <v/>
      </c>
      <c r="AF46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65" s="4" t="str">
        <f>IF(OR(Table2[[#This Row],[Referral Date]]="",Table2[[#This Row],[FTC Screening Date]]=""),"",IFERROR(DATEDIF(Table2[[#This Row],[Referral Date]],Table2[[#This Row],[FTC Screening Date]],"d"),IFERROR(IF(DATEDIF(Table2[[#This Row],[FTC Screening Date]],Table2[[#This Row],[Referral Date]],"d")&gt;0,0,""),"")))</f>
        <v/>
      </c>
      <c r="AH465" s="4" t="str">
        <f>IFERROR(VLOOKUP(Table2[[#This Row],[Agency Name]],'Dropdown Values'!A:B,2,FALSE),"")</f>
        <v/>
      </c>
      <c r="AI465" s="2" t="str">
        <f>IF(OR(Table2[[#This Row],[Current Investigation Start Date]]="",Table2[[#This Row],[Referral Date]]=""),"",IFERROR(NETWORKDAYS(I465,J465,Holidays),""))</f>
        <v/>
      </c>
      <c r="AJ465" s="2" t="str">
        <f>IF(OR(Table2[[#This Row],[Initial Engagement Attempt Date]]="",Table2[[#This Row],[FTC Screening Date]]=""),"",IFERROR(NETWORKDAYS(Table2[[#This Row],[Initial Engagement Attempt Date]],Table2[[#This Row],[FTC Screening Date]],Holidays),""))</f>
        <v/>
      </c>
      <c r="AK46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65" s="4">
        <f>COUNTIFS(Table2[Agency Name],Table2[[#This Row],[Agency Name]],Table2[Client ID],Table2[[#This Row],[Client ID]])</f>
        <v>0</v>
      </c>
    </row>
    <row r="466" spans="12:38">
      <c r="L466" s="13"/>
      <c r="M466" s="13"/>
      <c r="N466" s="13"/>
      <c r="P466" s="13"/>
      <c r="W466" s="13"/>
      <c r="X466" s="13"/>
      <c r="AA46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6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66" s="4" t="str" cm="1">
        <f t="array" aca="1" ref="AC46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66" s="4">
        <f ca="1">LEN(Table2[[#This Row],[Data Checks]])</f>
        <v>0</v>
      </c>
      <c r="AE466" s="4" t="str">
        <f>IF(LEN(TRIM(Table2[[#This Row],[Referral Date]]))=0,"",IFERROR(NETWORKDAYS(Table2[[#This Row],[Referral Date]],EOMONTH(DATE('Reporting Month'!$B$2,'Reporting Month'!$B$1,1),0),Holidays),-NETWORKDAYS(EOMONTH(DATE('Reporting Month'!$B$2,'Reporting Month'!$B$1,1),0),Table2[[#This Row],[Referral Date]],Holidays)))</f>
        <v/>
      </c>
      <c r="AF46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66" s="4" t="str">
        <f>IF(OR(Table2[[#This Row],[Referral Date]]="",Table2[[#This Row],[FTC Screening Date]]=""),"",IFERROR(DATEDIF(Table2[[#This Row],[Referral Date]],Table2[[#This Row],[FTC Screening Date]],"d"),IFERROR(IF(DATEDIF(Table2[[#This Row],[FTC Screening Date]],Table2[[#This Row],[Referral Date]],"d")&gt;0,0,""),"")))</f>
        <v/>
      </c>
      <c r="AH466" s="4" t="str">
        <f>IFERROR(VLOOKUP(Table2[[#This Row],[Agency Name]],'Dropdown Values'!A:B,2,FALSE),"")</f>
        <v/>
      </c>
      <c r="AI466" s="2" t="str">
        <f>IF(OR(Table2[[#This Row],[Current Investigation Start Date]]="",Table2[[#This Row],[Referral Date]]=""),"",IFERROR(NETWORKDAYS(I466,J466,Holidays),""))</f>
        <v/>
      </c>
      <c r="AJ466" s="2" t="str">
        <f>IF(OR(Table2[[#This Row],[Initial Engagement Attempt Date]]="",Table2[[#This Row],[FTC Screening Date]]=""),"",IFERROR(NETWORKDAYS(Table2[[#This Row],[Initial Engagement Attempt Date]],Table2[[#This Row],[FTC Screening Date]],Holidays),""))</f>
        <v/>
      </c>
      <c r="AK46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66" s="4">
        <f>COUNTIFS(Table2[Agency Name],Table2[[#This Row],[Agency Name]],Table2[Client ID],Table2[[#This Row],[Client ID]])</f>
        <v>0</v>
      </c>
    </row>
    <row r="467" spans="12:38">
      <c r="L467" s="13"/>
      <c r="M467" s="13"/>
      <c r="N467" s="13"/>
      <c r="P467" s="13"/>
      <c r="W467" s="13"/>
      <c r="X467" s="13"/>
      <c r="AA46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6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67" s="4" t="str" cm="1">
        <f t="array" aca="1" ref="AC46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67" s="4">
        <f ca="1">LEN(Table2[[#This Row],[Data Checks]])</f>
        <v>0</v>
      </c>
      <c r="AE467" s="4" t="str">
        <f>IF(LEN(TRIM(Table2[[#This Row],[Referral Date]]))=0,"",IFERROR(NETWORKDAYS(Table2[[#This Row],[Referral Date]],EOMONTH(DATE('Reporting Month'!$B$2,'Reporting Month'!$B$1,1),0),Holidays),-NETWORKDAYS(EOMONTH(DATE('Reporting Month'!$B$2,'Reporting Month'!$B$1,1),0),Table2[[#This Row],[Referral Date]],Holidays)))</f>
        <v/>
      </c>
      <c r="AF46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67" s="4" t="str">
        <f>IF(OR(Table2[[#This Row],[Referral Date]]="",Table2[[#This Row],[FTC Screening Date]]=""),"",IFERROR(DATEDIF(Table2[[#This Row],[Referral Date]],Table2[[#This Row],[FTC Screening Date]],"d"),IFERROR(IF(DATEDIF(Table2[[#This Row],[FTC Screening Date]],Table2[[#This Row],[Referral Date]],"d")&gt;0,0,""),"")))</f>
        <v/>
      </c>
      <c r="AH467" s="4" t="str">
        <f>IFERROR(VLOOKUP(Table2[[#This Row],[Agency Name]],'Dropdown Values'!A:B,2,FALSE),"")</f>
        <v/>
      </c>
      <c r="AI467" s="2" t="str">
        <f>IF(OR(Table2[[#This Row],[Current Investigation Start Date]]="",Table2[[#This Row],[Referral Date]]=""),"",IFERROR(NETWORKDAYS(I467,J467,Holidays),""))</f>
        <v/>
      </c>
      <c r="AJ467" s="2" t="str">
        <f>IF(OR(Table2[[#This Row],[Initial Engagement Attempt Date]]="",Table2[[#This Row],[FTC Screening Date]]=""),"",IFERROR(NETWORKDAYS(Table2[[#This Row],[Initial Engagement Attempt Date]],Table2[[#This Row],[FTC Screening Date]],Holidays),""))</f>
        <v/>
      </c>
      <c r="AK46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67" s="4">
        <f>COUNTIFS(Table2[Agency Name],Table2[[#This Row],[Agency Name]],Table2[Client ID],Table2[[#This Row],[Client ID]])</f>
        <v>0</v>
      </c>
    </row>
    <row r="468" spans="12:38">
      <c r="L468" s="13"/>
      <c r="M468" s="13"/>
      <c r="N468" s="13"/>
      <c r="P468" s="13"/>
      <c r="W468" s="13"/>
      <c r="X468" s="13"/>
      <c r="AA46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6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68" s="4" t="str" cm="1">
        <f t="array" aca="1" ref="AC46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68" s="4">
        <f ca="1">LEN(Table2[[#This Row],[Data Checks]])</f>
        <v>0</v>
      </c>
      <c r="AE468" s="4" t="str">
        <f>IF(LEN(TRIM(Table2[[#This Row],[Referral Date]]))=0,"",IFERROR(NETWORKDAYS(Table2[[#This Row],[Referral Date]],EOMONTH(DATE('Reporting Month'!$B$2,'Reporting Month'!$B$1,1),0),Holidays),-NETWORKDAYS(EOMONTH(DATE('Reporting Month'!$B$2,'Reporting Month'!$B$1,1),0),Table2[[#This Row],[Referral Date]],Holidays)))</f>
        <v/>
      </c>
      <c r="AF46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68" s="4" t="str">
        <f>IF(OR(Table2[[#This Row],[Referral Date]]="",Table2[[#This Row],[FTC Screening Date]]=""),"",IFERROR(DATEDIF(Table2[[#This Row],[Referral Date]],Table2[[#This Row],[FTC Screening Date]],"d"),IFERROR(IF(DATEDIF(Table2[[#This Row],[FTC Screening Date]],Table2[[#This Row],[Referral Date]],"d")&gt;0,0,""),"")))</f>
        <v/>
      </c>
      <c r="AH468" s="4" t="str">
        <f>IFERROR(VLOOKUP(Table2[[#This Row],[Agency Name]],'Dropdown Values'!A:B,2,FALSE),"")</f>
        <v/>
      </c>
      <c r="AI468" s="2" t="str">
        <f>IF(OR(Table2[[#This Row],[Current Investigation Start Date]]="",Table2[[#This Row],[Referral Date]]=""),"",IFERROR(NETWORKDAYS(I468,J468,Holidays),""))</f>
        <v/>
      </c>
      <c r="AJ468" s="2" t="str">
        <f>IF(OR(Table2[[#This Row],[Initial Engagement Attempt Date]]="",Table2[[#This Row],[FTC Screening Date]]=""),"",IFERROR(NETWORKDAYS(Table2[[#This Row],[Initial Engagement Attempt Date]],Table2[[#This Row],[FTC Screening Date]],Holidays),""))</f>
        <v/>
      </c>
      <c r="AK46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68" s="4">
        <f>COUNTIFS(Table2[Agency Name],Table2[[#This Row],[Agency Name]],Table2[Client ID],Table2[[#This Row],[Client ID]])</f>
        <v>0</v>
      </c>
    </row>
    <row r="469" spans="12:38">
      <c r="L469" s="13"/>
      <c r="M469" s="13"/>
      <c r="N469" s="13"/>
      <c r="P469" s="13"/>
      <c r="W469" s="13"/>
      <c r="X469" s="13"/>
      <c r="AA46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6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69" s="4" t="str" cm="1">
        <f t="array" aca="1" ref="AC46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69" s="4">
        <f ca="1">LEN(Table2[[#This Row],[Data Checks]])</f>
        <v>0</v>
      </c>
      <c r="AE469" s="4" t="str">
        <f>IF(LEN(TRIM(Table2[[#This Row],[Referral Date]]))=0,"",IFERROR(NETWORKDAYS(Table2[[#This Row],[Referral Date]],EOMONTH(DATE('Reporting Month'!$B$2,'Reporting Month'!$B$1,1),0),Holidays),-NETWORKDAYS(EOMONTH(DATE('Reporting Month'!$B$2,'Reporting Month'!$B$1,1),0),Table2[[#This Row],[Referral Date]],Holidays)))</f>
        <v/>
      </c>
      <c r="AF46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69" s="4" t="str">
        <f>IF(OR(Table2[[#This Row],[Referral Date]]="",Table2[[#This Row],[FTC Screening Date]]=""),"",IFERROR(DATEDIF(Table2[[#This Row],[Referral Date]],Table2[[#This Row],[FTC Screening Date]],"d"),IFERROR(IF(DATEDIF(Table2[[#This Row],[FTC Screening Date]],Table2[[#This Row],[Referral Date]],"d")&gt;0,0,""),"")))</f>
        <v/>
      </c>
      <c r="AH469" s="4" t="str">
        <f>IFERROR(VLOOKUP(Table2[[#This Row],[Agency Name]],'Dropdown Values'!A:B,2,FALSE),"")</f>
        <v/>
      </c>
      <c r="AI469" s="2" t="str">
        <f>IF(OR(Table2[[#This Row],[Current Investigation Start Date]]="",Table2[[#This Row],[Referral Date]]=""),"",IFERROR(NETWORKDAYS(I469,J469,Holidays),""))</f>
        <v/>
      </c>
      <c r="AJ469" s="2" t="str">
        <f>IF(OR(Table2[[#This Row],[Initial Engagement Attempt Date]]="",Table2[[#This Row],[FTC Screening Date]]=""),"",IFERROR(NETWORKDAYS(Table2[[#This Row],[Initial Engagement Attempt Date]],Table2[[#This Row],[FTC Screening Date]],Holidays),""))</f>
        <v/>
      </c>
      <c r="AK46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69" s="4">
        <f>COUNTIFS(Table2[Agency Name],Table2[[#This Row],[Agency Name]],Table2[Client ID],Table2[[#This Row],[Client ID]])</f>
        <v>0</v>
      </c>
    </row>
    <row r="470" spans="12:38">
      <c r="L470" s="13"/>
      <c r="M470" s="13"/>
      <c r="N470" s="13"/>
      <c r="P470" s="13"/>
      <c r="W470" s="13"/>
      <c r="X470" s="13"/>
      <c r="AA47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7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70" s="4" t="str" cm="1">
        <f t="array" aca="1" ref="AC47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70" s="4">
        <f ca="1">LEN(Table2[[#This Row],[Data Checks]])</f>
        <v>0</v>
      </c>
      <c r="AE470" s="4" t="str">
        <f>IF(LEN(TRIM(Table2[[#This Row],[Referral Date]]))=0,"",IFERROR(NETWORKDAYS(Table2[[#This Row],[Referral Date]],EOMONTH(DATE('Reporting Month'!$B$2,'Reporting Month'!$B$1,1),0),Holidays),-NETWORKDAYS(EOMONTH(DATE('Reporting Month'!$B$2,'Reporting Month'!$B$1,1),0),Table2[[#This Row],[Referral Date]],Holidays)))</f>
        <v/>
      </c>
      <c r="AF47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70" s="4" t="str">
        <f>IF(OR(Table2[[#This Row],[Referral Date]]="",Table2[[#This Row],[FTC Screening Date]]=""),"",IFERROR(DATEDIF(Table2[[#This Row],[Referral Date]],Table2[[#This Row],[FTC Screening Date]],"d"),IFERROR(IF(DATEDIF(Table2[[#This Row],[FTC Screening Date]],Table2[[#This Row],[Referral Date]],"d")&gt;0,0,""),"")))</f>
        <v/>
      </c>
      <c r="AH470" s="4" t="str">
        <f>IFERROR(VLOOKUP(Table2[[#This Row],[Agency Name]],'Dropdown Values'!A:B,2,FALSE),"")</f>
        <v/>
      </c>
      <c r="AI470" s="2" t="str">
        <f>IF(OR(Table2[[#This Row],[Current Investigation Start Date]]="",Table2[[#This Row],[Referral Date]]=""),"",IFERROR(NETWORKDAYS(I470,J470,Holidays),""))</f>
        <v/>
      </c>
      <c r="AJ470" s="2" t="str">
        <f>IF(OR(Table2[[#This Row],[Initial Engagement Attempt Date]]="",Table2[[#This Row],[FTC Screening Date]]=""),"",IFERROR(NETWORKDAYS(Table2[[#This Row],[Initial Engagement Attempt Date]],Table2[[#This Row],[FTC Screening Date]],Holidays),""))</f>
        <v/>
      </c>
      <c r="AK47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70" s="4">
        <f>COUNTIFS(Table2[Agency Name],Table2[[#This Row],[Agency Name]],Table2[Client ID],Table2[[#This Row],[Client ID]])</f>
        <v>0</v>
      </c>
    </row>
    <row r="471" spans="12:38">
      <c r="L471" s="13"/>
      <c r="M471" s="13"/>
      <c r="N471" s="13"/>
      <c r="P471" s="13"/>
      <c r="W471" s="13"/>
      <c r="X471" s="13"/>
      <c r="AA47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7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71" s="4" t="str" cm="1">
        <f t="array" aca="1" ref="AC47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71" s="4">
        <f ca="1">LEN(Table2[[#This Row],[Data Checks]])</f>
        <v>0</v>
      </c>
      <c r="AE471" s="4" t="str">
        <f>IF(LEN(TRIM(Table2[[#This Row],[Referral Date]]))=0,"",IFERROR(NETWORKDAYS(Table2[[#This Row],[Referral Date]],EOMONTH(DATE('Reporting Month'!$B$2,'Reporting Month'!$B$1,1),0),Holidays),-NETWORKDAYS(EOMONTH(DATE('Reporting Month'!$B$2,'Reporting Month'!$B$1,1),0),Table2[[#This Row],[Referral Date]],Holidays)))</f>
        <v/>
      </c>
      <c r="AF47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71" s="4" t="str">
        <f>IF(OR(Table2[[#This Row],[Referral Date]]="",Table2[[#This Row],[FTC Screening Date]]=""),"",IFERROR(DATEDIF(Table2[[#This Row],[Referral Date]],Table2[[#This Row],[FTC Screening Date]],"d"),IFERROR(IF(DATEDIF(Table2[[#This Row],[FTC Screening Date]],Table2[[#This Row],[Referral Date]],"d")&gt;0,0,""),"")))</f>
        <v/>
      </c>
      <c r="AH471" s="4" t="str">
        <f>IFERROR(VLOOKUP(Table2[[#This Row],[Agency Name]],'Dropdown Values'!A:B,2,FALSE),"")</f>
        <v/>
      </c>
      <c r="AI471" s="2" t="str">
        <f>IF(OR(Table2[[#This Row],[Current Investigation Start Date]]="",Table2[[#This Row],[Referral Date]]=""),"",IFERROR(NETWORKDAYS(I471,J471,Holidays),""))</f>
        <v/>
      </c>
      <c r="AJ471" s="2" t="str">
        <f>IF(OR(Table2[[#This Row],[Initial Engagement Attempt Date]]="",Table2[[#This Row],[FTC Screening Date]]=""),"",IFERROR(NETWORKDAYS(Table2[[#This Row],[Initial Engagement Attempt Date]],Table2[[#This Row],[FTC Screening Date]],Holidays),""))</f>
        <v/>
      </c>
      <c r="AK47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71" s="4">
        <f>COUNTIFS(Table2[Agency Name],Table2[[#This Row],[Agency Name]],Table2[Client ID],Table2[[#This Row],[Client ID]])</f>
        <v>0</v>
      </c>
    </row>
    <row r="472" spans="12:38">
      <c r="L472" s="13"/>
      <c r="M472" s="13"/>
      <c r="N472" s="13"/>
      <c r="P472" s="13"/>
      <c r="W472" s="13"/>
      <c r="X472" s="13"/>
      <c r="AA47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7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72" s="4" t="str" cm="1">
        <f t="array" aca="1" ref="AC47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72" s="4">
        <f ca="1">LEN(Table2[[#This Row],[Data Checks]])</f>
        <v>0</v>
      </c>
      <c r="AE472" s="4" t="str">
        <f>IF(LEN(TRIM(Table2[[#This Row],[Referral Date]]))=0,"",IFERROR(NETWORKDAYS(Table2[[#This Row],[Referral Date]],EOMONTH(DATE('Reporting Month'!$B$2,'Reporting Month'!$B$1,1),0),Holidays),-NETWORKDAYS(EOMONTH(DATE('Reporting Month'!$B$2,'Reporting Month'!$B$1,1),0),Table2[[#This Row],[Referral Date]],Holidays)))</f>
        <v/>
      </c>
      <c r="AF47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72" s="4" t="str">
        <f>IF(OR(Table2[[#This Row],[Referral Date]]="",Table2[[#This Row],[FTC Screening Date]]=""),"",IFERROR(DATEDIF(Table2[[#This Row],[Referral Date]],Table2[[#This Row],[FTC Screening Date]],"d"),IFERROR(IF(DATEDIF(Table2[[#This Row],[FTC Screening Date]],Table2[[#This Row],[Referral Date]],"d")&gt;0,0,""),"")))</f>
        <v/>
      </c>
      <c r="AH472" s="4" t="str">
        <f>IFERROR(VLOOKUP(Table2[[#This Row],[Agency Name]],'Dropdown Values'!A:B,2,FALSE),"")</f>
        <v/>
      </c>
      <c r="AI472" s="2" t="str">
        <f>IF(OR(Table2[[#This Row],[Current Investigation Start Date]]="",Table2[[#This Row],[Referral Date]]=""),"",IFERROR(NETWORKDAYS(I472,J472,Holidays),""))</f>
        <v/>
      </c>
      <c r="AJ472" s="2" t="str">
        <f>IF(OR(Table2[[#This Row],[Initial Engagement Attempt Date]]="",Table2[[#This Row],[FTC Screening Date]]=""),"",IFERROR(NETWORKDAYS(Table2[[#This Row],[Initial Engagement Attempt Date]],Table2[[#This Row],[FTC Screening Date]],Holidays),""))</f>
        <v/>
      </c>
      <c r="AK47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72" s="4">
        <f>COUNTIFS(Table2[Agency Name],Table2[[#This Row],[Agency Name]],Table2[Client ID],Table2[[#This Row],[Client ID]])</f>
        <v>0</v>
      </c>
    </row>
    <row r="473" spans="12:38">
      <c r="L473" s="13"/>
      <c r="M473" s="13"/>
      <c r="N473" s="13"/>
      <c r="P473" s="13"/>
      <c r="W473" s="13"/>
      <c r="X473" s="13"/>
      <c r="AA47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7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73" s="4" t="str" cm="1">
        <f t="array" aca="1" ref="AC47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73" s="4">
        <f ca="1">LEN(Table2[[#This Row],[Data Checks]])</f>
        <v>0</v>
      </c>
      <c r="AE473" s="4" t="str">
        <f>IF(LEN(TRIM(Table2[[#This Row],[Referral Date]]))=0,"",IFERROR(NETWORKDAYS(Table2[[#This Row],[Referral Date]],EOMONTH(DATE('Reporting Month'!$B$2,'Reporting Month'!$B$1,1),0),Holidays),-NETWORKDAYS(EOMONTH(DATE('Reporting Month'!$B$2,'Reporting Month'!$B$1,1),0),Table2[[#This Row],[Referral Date]],Holidays)))</f>
        <v/>
      </c>
      <c r="AF47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73" s="4" t="str">
        <f>IF(OR(Table2[[#This Row],[Referral Date]]="",Table2[[#This Row],[FTC Screening Date]]=""),"",IFERROR(DATEDIF(Table2[[#This Row],[Referral Date]],Table2[[#This Row],[FTC Screening Date]],"d"),IFERROR(IF(DATEDIF(Table2[[#This Row],[FTC Screening Date]],Table2[[#This Row],[Referral Date]],"d")&gt;0,0,""),"")))</f>
        <v/>
      </c>
      <c r="AH473" s="4" t="str">
        <f>IFERROR(VLOOKUP(Table2[[#This Row],[Agency Name]],'Dropdown Values'!A:B,2,FALSE),"")</f>
        <v/>
      </c>
      <c r="AI473" s="2" t="str">
        <f>IF(OR(Table2[[#This Row],[Current Investigation Start Date]]="",Table2[[#This Row],[Referral Date]]=""),"",IFERROR(NETWORKDAYS(I473,J473,Holidays),""))</f>
        <v/>
      </c>
      <c r="AJ473" s="2" t="str">
        <f>IF(OR(Table2[[#This Row],[Initial Engagement Attempt Date]]="",Table2[[#This Row],[FTC Screening Date]]=""),"",IFERROR(NETWORKDAYS(Table2[[#This Row],[Initial Engagement Attempt Date]],Table2[[#This Row],[FTC Screening Date]],Holidays),""))</f>
        <v/>
      </c>
      <c r="AK47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73" s="4">
        <f>COUNTIFS(Table2[Agency Name],Table2[[#This Row],[Agency Name]],Table2[Client ID],Table2[[#This Row],[Client ID]])</f>
        <v>0</v>
      </c>
    </row>
    <row r="474" spans="12:38">
      <c r="L474" s="13"/>
      <c r="M474" s="13"/>
      <c r="N474" s="13"/>
      <c r="P474" s="13"/>
      <c r="W474" s="13"/>
      <c r="X474" s="13"/>
      <c r="AA47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7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74" s="4" t="str" cm="1">
        <f t="array" aca="1" ref="AC47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74" s="4">
        <f ca="1">LEN(Table2[[#This Row],[Data Checks]])</f>
        <v>0</v>
      </c>
      <c r="AE474" s="4" t="str">
        <f>IF(LEN(TRIM(Table2[[#This Row],[Referral Date]]))=0,"",IFERROR(NETWORKDAYS(Table2[[#This Row],[Referral Date]],EOMONTH(DATE('Reporting Month'!$B$2,'Reporting Month'!$B$1,1),0),Holidays),-NETWORKDAYS(EOMONTH(DATE('Reporting Month'!$B$2,'Reporting Month'!$B$1,1),0),Table2[[#This Row],[Referral Date]],Holidays)))</f>
        <v/>
      </c>
      <c r="AF47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74" s="4" t="str">
        <f>IF(OR(Table2[[#This Row],[Referral Date]]="",Table2[[#This Row],[FTC Screening Date]]=""),"",IFERROR(DATEDIF(Table2[[#This Row],[Referral Date]],Table2[[#This Row],[FTC Screening Date]],"d"),IFERROR(IF(DATEDIF(Table2[[#This Row],[FTC Screening Date]],Table2[[#This Row],[Referral Date]],"d")&gt;0,0,""),"")))</f>
        <v/>
      </c>
      <c r="AH474" s="4" t="str">
        <f>IFERROR(VLOOKUP(Table2[[#This Row],[Agency Name]],'Dropdown Values'!A:B,2,FALSE),"")</f>
        <v/>
      </c>
      <c r="AI474" s="2" t="str">
        <f>IF(OR(Table2[[#This Row],[Current Investigation Start Date]]="",Table2[[#This Row],[Referral Date]]=""),"",IFERROR(NETWORKDAYS(I474,J474,Holidays),""))</f>
        <v/>
      </c>
      <c r="AJ474" s="2" t="str">
        <f>IF(OR(Table2[[#This Row],[Initial Engagement Attempt Date]]="",Table2[[#This Row],[FTC Screening Date]]=""),"",IFERROR(NETWORKDAYS(Table2[[#This Row],[Initial Engagement Attempt Date]],Table2[[#This Row],[FTC Screening Date]],Holidays),""))</f>
        <v/>
      </c>
      <c r="AK47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74" s="4">
        <f>COUNTIFS(Table2[Agency Name],Table2[[#This Row],[Agency Name]],Table2[Client ID],Table2[[#This Row],[Client ID]])</f>
        <v>0</v>
      </c>
    </row>
    <row r="475" spans="12:38">
      <c r="L475" s="13"/>
      <c r="M475" s="13"/>
      <c r="N475" s="13"/>
      <c r="P475" s="13"/>
      <c r="W475" s="13"/>
      <c r="X475" s="13"/>
      <c r="AA47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7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75" s="4" t="str" cm="1">
        <f t="array" aca="1" ref="AC47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75" s="4">
        <f ca="1">LEN(Table2[[#This Row],[Data Checks]])</f>
        <v>0</v>
      </c>
      <c r="AE475" s="4" t="str">
        <f>IF(LEN(TRIM(Table2[[#This Row],[Referral Date]]))=0,"",IFERROR(NETWORKDAYS(Table2[[#This Row],[Referral Date]],EOMONTH(DATE('Reporting Month'!$B$2,'Reporting Month'!$B$1,1),0),Holidays),-NETWORKDAYS(EOMONTH(DATE('Reporting Month'!$B$2,'Reporting Month'!$B$1,1),0),Table2[[#This Row],[Referral Date]],Holidays)))</f>
        <v/>
      </c>
      <c r="AF47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75" s="4" t="str">
        <f>IF(OR(Table2[[#This Row],[Referral Date]]="",Table2[[#This Row],[FTC Screening Date]]=""),"",IFERROR(DATEDIF(Table2[[#This Row],[Referral Date]],Table2[[#This Row],[FTC Screening Date]],"d"),IFERROR(IF(DATEDIF(Table2[[#This Row],[FTC Screening Date]],Table2[[#This Row],[Referral Date]],"d")&gt;0,0,""),"")))</f>
        <v/>
      </c>
      <c r="AH475" s="4" t="str">
        <f>IFERROR(VLOOKUP(Table2[[#This Row],[Agency Name]],'Dropdown Values'!A:B,2,FALSE),"")</f>
        <v/>
      </c>
      <c r="AI475" s="2" t="str">
        <f>IF(OR(Table2[[#This Row],[Current Investigation Start Date]]="",Table2[[#This Row],[Referral Date]]=""),"",IFERROR(NETWORKDAYS(I475,J475,Holidays),""))</f>
        <v/>
      </c>
      <c r="AJ475" s="2" t="str">
        <f>IF(OR(Table2[[#This Row],[Initial Engagement Attempt Date]]="",Table2[[#This Row],[FTC Screening Date]]=""),"",IFERROR(NETWORKDAYS(Table2[[#This Row],[Initial Engagement Attempt Date]],Table2[[#This Row],[FTC Screening Date]],Holidays),""))</f>
        <v/>
      </c>
      <c r="AK47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75" s="4">
        <f>COUNTIFS(Table2[Agency Name],Table2[[#This Row],[Agency Name]],Table2[Client ID],Table2[[#This Row],[Client ID]])</f>
        <v>0</v>
      </c>
    </row>
    <row r="476" spans="12:38">
      <c r="L476" s="13"/>
      <c r="M476" s="13"/>
      <c r="N476" s="13"/>
      <c r="P476" s="13"/>
      <c r="W476" s="13"/>
      <c r="X476" s="13"/>
      <c r="AA47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7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76" s="4" t="str" cm="1">
        <f t="array" aca="1" ref="AC47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76" s="4">
        <f ca="1">LEN(Table2[[#This Row],[Data Checks]])</f>
        <v>0</v>
      </c>
      <c r="AE476" s="4" t="str">
        <f>IF(LEN(TRIM(Table2[[#This Row],[Referral Date]]))=0,"",IFERROR(NETWORKDAYS(Table2[[#This Row],[Referral Date]],EOMONTH(DATE('Reporting Month'!$B$2,'Reporting Month'!$B$1,1),0),Holidays),-NETWORKDAYS(EOMONTH(DATE('Reporting Month'!$B$2,'Reporting Month'!$B$1,1),0),Table2[[#This Row],[Referral Date]],Holidays)))</f>
        <v/>
      </c>
      <c r="AF47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76" s="4" t="str">
        <f>IF(OR(Table2[[#This Row],[Referral Date]]="",Table2[[#This Row],[FTC Screening Date]]=""),"",IFERROR(DATEDIF(Table2[[#This Row],[Referral Date]],Table2[[#This Row],[FTC Screening Date]],"d"),IFERROR(IF(DATEDIF(Table2[[#This Row],[FTC Screening Date]],Table2[[#This Row],[Referral Date]],"d")&gt;0,0,""),"")))</f>
        <v/>
      </c>
      <c r="AH476" s="4" t="str">
        <f>IFERROR(VLOOKUP(Table2[[#This Row],[Agency Name]],'Dropdown Values'!A:B,2,FALSE),"")</f>
        <v/>
      </c>
      <c r="AI476" s="2" t="str">
        <f>IF(OR(Table2[[#This Row],[Current Investigation Start Date]]="",Table2[[#This Row],[Referral Date]]=""),"",IFERROR(NETWORKDAYS(I476,J476,Holidays),""))</f>
        <v/>
      </c>
      <c r="AJ476" s="2" t="str">
        <f>IF(OR(Table2[[#This Row],[Initial Engagement Attempt Date]]="",Table2[[#This Row],[FTC Screening Date]]=""),"",IFERROR(NETWORKDAYS(Table2[[#This Row],[Initial Engagement Attempt Date]],Table2[[#This Row],[FTC Screening Date]],Holidays),""))</f>
        <v/>
      </c>
      <c r="AK47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76" s="4">
        <f>COUNTIFS(Table2[Agency Name],Table2[[#This Row],[Agency Name]],Table2[Client ID],Table2[[#This Row],[Client ID]])</f>
        <v>0</v>
      </c>
    </row>
    <row r="477" spans="12:38">
      <c r="L477" s="13"/>
      <c r="M477" s="13"/>
      <c r="N477" s="13"/>
      <c r="P477" s="13"/>
      <c r="W477" s="13"/>
      <c r="X477" s="13"/>
      <c r="AA47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7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77" s="4" t="str" cm="1">
        <f t="array" aca="1" ref="AC47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77" s="4">
        <f ca="1">LEN(Table2[[#This Row],[Data Checks]])</f>
        <v>0</v>
      </c>
      <c r="AE477" s="4" t="str">
        <f>IF(LEN(TRIM(Table2[[#This Row],[Referral Date]]))=0,"",IFERROR(NETWORKDAYS(Table2[[#This Row],[Referral Date]],EOMONTH(DATE('Reporting Month'!$B$2,'Reporting Month'!$B$1,1),0),Holidays),-NETWORKDAYS(EOMONTH(DATE('Reporting Month'!$B$2,'Reporting Month'!$B$1,1),0),Table2[[#This Row],[Referral Date]],Holidays)))</f>
        <v/>
      </c>
      <c r="AF47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77" s="4" t="str">
        <f>IF(OR(Table2[[#This Row],[Referral Date]]="",Table2[[#This Row],[FTC Screening Date]]=""),"",IFERROR(DATEDIF(Table2[[#This Row],[Referral Date]],Table2[[#This Row],[FTC Screening Date]],"d"),IFERROR(IF(DATEDIF(Table2[[#This Row],[FTC Screening Date]],Table2[[#This Row],[Referral Date]],"d")&gt;0,0,""),"")))</f>
        <v/>
      </c>
      <c r="AH477" s="4" t="str">
        <f>IFERROR(VLOOKUP(Table2[[#This Row],[Agency Name]],'Dropdown Values'!A:B,2,FALSE),"")</f>
        <v/>
      </c>
      <c r="AI477" s="2" t="str">
        <f>IF(OR(Table2[[#This Row],[Current Investigation Start Date]]="",Table2[[#This Row],[Referral Date]]=""),"",IFERROR(NETWORKDAYS(I477,J477,Holidays),""))</f>
        <v/>
      </c>
      <c r="AJ477" s="2" t="str">
        <f>IF(OR(Table2[[#This Row],[Initial Engagement Attempt Date]]="",Table2[[#This Row],[FTC Screening Date]]=""),"",IFERROR(NETWORKDAYS(Table2[[#This Row],[Initial Engagement Attempt Date]],Table2[[#This Row],[FTC Screening Date]],Holidays),""))</f>
        <v/>
      </c>
      <c r="AK47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77" s="4">
        <f>COUNTIFS(Table2[Agency Name],Table2[[#This Row],[Agency Name]],Table2[Client ID],Table2[[#This Row],[Client ID]])</f>
        <v>0</v>
      </c>
    </row>
    <row r="478" spans="12:38">
      <c r="L478" s="13"/>
      <c r="M478" s="13"/>
      <c r="N478" s="13"/>
      <c r="P478" s="13"/>
      <c r="W478" s="13"/>
      <c r="X478" s="13"/>
      <c r="AA47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7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78" s="4" t="str" cm="1">
        <f t="array" aca="1" ref="AC47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78" s="4">
        <f ca="1">LEN(Table2[[#This Row],[Data Checks]])</f>
        <v>0</v>
      </c>
      <c r="AE478" s="4" t="str">
        <f>IF(LEN(TRIM(Table2[[#This Row],[Referral Date]]))=0,"",IFERROR(NETWORKDAYS(Table2[[#This Row],[Referral Date]],EOMONTH(DATE('Reporting Month'!$B$2,'Reporting Month'!$B$1,1),0),Holidays),-NETWORKDAYS(EOMONTH(DATE('Reporting Month'!$B$2,'Reporting Month'!$B$1,1),0),Table2[[#This Row],[Referral Date]],Holidays)))</f>
        <v/>
      </c>
      <c r="AF47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78" s="4" t="str">
        <f>IF(OR(Table2[[#This Row],[Referral Date]]="",Table2[[#This Row],[FTC Screening Date]]=""),"",IFERROR(DATEDIF(Table2[[#This Row],[Referral Date]],Table2[[#This Row],[FTC Screening Date]],"d"),IFERROR(IF(DATEDIF(Table2[[#This Row],[FTC Screening Date]],Table2[[#This Row],[Referral Date]],"d")&gt;0,0,""),"")))</f>
        <v/>
      </c>
      <c r="AH478" s="4" t="str">
        <f>IFERROR(VLOOKUP(Table2[[#This Row],[Agency Name]],'Dropdown Values'!A:B,2,FALSE),"")</f>
        <v/>
      </c>
      <c r="AI478" s="2" t="str">
        <f>IF(OR(Table2[[#This Row],[Current Investigation Start Date]]="",Table2[[#This Row],[Referral Date]]=""),"",IFERROR(NETWORKDAYS(I478,J478,Holidays),""))</f>
        <v/>
      </c>
      <c r="AJ478" s="2" t="str">
        <f>IF(OR(Table2[[#This Row],[Initial Engagement Attempt Date]]="",Table2[[#This Row],[FTC Screening Date]]=""),"",IFERROR(NETWORKDAYS(Table2[[#This Row],[Initial Engagement Attempt Date]],Table2[[#This Row],[FTC Screening Date]],Holidays),""))</f>
        <v/>
      </c>
      <c r="AK47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78" s="4">
        <f>COUNTIFS(Table2[Agency Name],Table2[[#This Row],[Agency Name]],Table2[Client ID],Table2[[#This Row],[Client ID]])</f>
        <v>0</v>
      </c>
    </row>
    <row r="479" spans="12:38">
      <c r="L479" s="13"/>
      <c r="M479" s="13"/>
      <c r="N479" s="13"/>
      <c r="P479" s="13"/>
      <c r="W479" s="13"/>
      <c r="X479" s="13"/>
      <c r="AA47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7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79" s="4" t="str" cm="1">
        <f t="array" aca="1" ref="AC47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79" s="4">
        <f ca="1">LEN(Table2[[#This Row],[Data Checks]])</f>
        <v>0</v>
      </c>
      <c r="AE479" s="4" t="str">
        <f>IF(LEN(TRIM(Table2[[#This Row],[Referral Date]]))=0,"",IFERROR(NETWORKDAYS(Table2[[#This Row],[Referral Date]],EOMONTH(DATE('Reporting Month'!$B$2,'Reporting Month'!$B$1,1),0),Holidays),-NETWORKDAYS(EOMONTH(DATE('Reporting Month'!$B$2,'Reporting Month'!$B$1,1),0),Table2[[#This Row],[Referral Date]],Holidays)))</f>
        <v/>
      </c>
      <c r="AF47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79" s="4" t="str">
        <f>IF(OR(Table2[[#This Row],[Referral Date]]="",Table2[[#This Row],[FTC Screening Date]]=""),"",IFERROR(DATEDIF(Table2[[#This Row],[Referral Date]],Table2[[#This Row],[FTC Screening Date]],"d"),IFERROR(IF(DATEDIF(Table2[[#This Row],[FTC Screening Date]],Table2[[#This Row],[Referral Date]],"d")&gt;0,0,""),"")))</f>
        <v/>
      </c>
      <c r="AH479" s="4" t="str">
        <f>IFERROR(VLOOKUP(Table2[[#This Row],[Agency Name]],'Dropdown Values'!A:B,2,FALSE),"")</f>
        <v/>
      </c>
      <c r="AI479" s="2" t="str">
        <f>IF(OR(Table2[[#This Row],[Current Investigation Start Date]]="",Table2[[#This Row],[Referral Date]]=""),"",IFERROR(NETWORKDAYS(I479,J479,Holidays),""))</f>
        <v/>
      </c>
      <c r="AJ479" s="2" t="str">
        <f>IF(OR(Table2[[#This Row],[Initial Engagement Attempt Date]]="",Table2[[#This Row],[FTC Screening Date]]=""),"",IFERROR(NETWORKDAYS(Table2[[#This Row],[Initial Engagement Attempt Date]],Table2[[#This Row],[FTC Screening Date]],Holidays),""))</f>
        <v/>
      </c>
      <c r="AK47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79" s="4">
        <f>COUNTIFS(Table2[Agency Name],Table2[[#This Row],[Agency Name]],Table2[Client ID],Table2[[#This Row],[Client ID]])</f>
        <v>0</v>
      </c>
    </row>
    <row r="480" spans="12:38">
      <c r="L480" s="13"/>
      <c r="M480" s="13"/>
      <c r="N480" s="13"/>
      <c r="P480" s="13"/>
      <c r="W480" s="13"/>
      <c r="X480" s="13"/>
      <c r="AA48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8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80" s="4" t="str" cm="1">
        <f t="array" aca="1" ref="AC48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80" s="4">
        <f ca="1">LEN(Table2[[#This Row],[Data Checks]])</f>
        <v>0</v>
      </c>
      <c r="AE480" s="4" t="str">
        <f>IF(LEN(TRIM(Table2[[#This Row],[Referral Date]]))=0,"",IFERROR(NETWORKDAYS(Table2[[#This Row],[Referral Date]],EOMONTH(DATE('Reporting Month'!$B$2,'Reporting Month'!$B$1,1),0),Holidays),-NETWORKDAYS(EOMONTH(DATE('Reporting Month'!$B$2,'Reporting Month'!$B$1,1),0),Table2[[#This Row],[Referral Date]],Holidays)))</f>
        <v/>
      </c>
      <c r="AF48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80" s="4" t="str">
        <f>IF(OR(Table2[[#This Row],[Referral Date]]="",Table2[[#This Row],[FTC Screening Date]]=""),"",IFERROR(DATEDIF(Table2[[#This Row],[Referral Date]],Table2[[#This Row],[FTC Screening Date]],"d"),IFERROR(IF(DATEDIF(Table2[[#This Row],[FTC Screening Date]],Table2[[#This Row],[Referral Date]],"d")&gt;0,0,""),"")))</f>
        <v/>
      </c>
      <c r="AH480" s="4" t="str">
        <f>IFERROR(VLOOKUP(Table2[[#This Row],[Agency Name]],'Dropdown Values'!A:B,2,FALSE),"")</f>
        <v/>
      </c>
      <c r="AI480" s="2" t="str">
        <f>IF(OR(Table2[[#This Row],[Current Investigation Start Date]]="",Table2[[#This Row],[Referral Date]]=""),"",IFERROR(NETWORKDAYS(I480,J480,Holidays),""))</f>
        <v/>
      </c>
      <c r="AJ480" s="2" t="str">
        <f>IF(OR(Table2[[#This Row],[Initial Engagement Attempt Date]]="",Table2[[#This Row],[FTC Screening Date]]=""),"",IFERROR(NETWORKDAYS(Table2[[#This Row],[Initial Engagement Attempt Date]],Table2[[#This Row],[FTC Screening Date]],Holidays),""))</f>
        <v/>
      </c>
      <c r="AK48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80" s="4">
        <f>COUNTIFS(Table2[Agency Name],Table2[[#This Row],[Agency Name]],Table2[Client ID],Table2[[#This Row],[Client ID]])</f>
        <v>0</v>
      </c>
    </row>
    <row r="481" spans="12:38">
      <c r="L481" s="13"/>
      <c r="M481" s="13"/>
      <c r="N481" s="13"/>
      <c r="P481" s="13"/>
      <c r="W481" s="13"/>
      <c r="X481" s="13"/>
      <c r="AA48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8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81" s="4" t="str" cm="1">
        <f t="array" aca="1" ref="AC48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81" s="4">
        <f ca="1">LEN(Table2[[#This Row],[Data Checks]])</f>
        <v>0</v>
      </c>
      <c r="AE481" s="4" t="str">
        <f>IF(LEN(TRIM(Table2[[#This Row],[Referral Date]]))=0,"",IFERROR(NETWORKDAYS(Table2[[#This Row],[Referral Date]],EOMONTH(DATE('Reporting Month'!$B$2,'Reporting Month'!$B$1,1),0),Holidays),-NETWORKDAYS(EOMONTH(DATE('Reporting Month'!$B$2,'Reporting Month'!$B$1,1),0),Table2[[#This Row],[Referral Date]],Holidays)))</f>
        <v/>
      </c>
      <c r="AF48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81" s="4" t="str">
        <f>IF(OR(Table2[[#This Row],[Referral Date]]="",Table2[[#This Row],[FTC Screening Date]]=""),"",IFERROR(DATEDIF(Table2[[#This Row],[Referral Date]],Table2[[#This Row],[FTC Screening Date]],"d"),IFERROR(IF(DATEDIF(Table2[[#This Row],[FTC Screening Date]],Table2[[#This Row],[Referral Date]],"d")&gt;0,0,""),"")))</f>
        <v/>
      </c>
      <c r="AH481" s="4" t="str">
        <f>IFERROR(VLOOKUP(Table2[[#This Row],[Agency Name]],'Dropdown Values'!A:B,2,FALSE),"")</f>
        <v/>
      </c>
      <c r="AI481" s="2" t="str">
        <f>IF(OR(Table2[[#This Row],[Current Investigation Start Date]]="",Table2[[#This Row],[Referral Date]]=""),"",IFERROR(NETWORKDAYS(I481,J481,Holidays),""))</f>
        <v/>
      </c>
      <c r="AJ481" s="2" t="str">
        <f>IF(OR(Table2[[#This Row],[Initial Engagement Attempt Date]]="",Table2[[#This Row],[FTC Screening Date]]=""),"",IFERROR(NETWORKDAYS(Table2[[#This Row],[Initial Engagement Attempt Date]],Table2[[#This Row],[FTC Screening Date]],Holidays),""))</f>
        <v/>
      </c>
      <c r="AK48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81" s="4">
        <f>COUNTIFS(Table2[Agency Name],Table2[[#This Row],[Agency Name]],Table2[Client ID],Table2[[#This Row],[Client ID]])</f>
        <v>0</v>
      </c>
    </row>
    <row r="482" spans="12:38">
      <c r="L482" s="13"/>
      <c r="M482" s="13"/>
      <c r="N482" s="13"/>
      <c r="P482" s="13"/>
      <c r="W482" s="13"/>
      <c r="X482" s="13"/>
      <c r="AA48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8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82" s="4" t="str" cm="1">
        <f t="array" aca="1" ref="AC48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82" s="4">
        <f ca="1">LEN(Table2[[#This Row],[Data Checks]])</f>
        <v>0</v>
      </c>
      <c r="AE482" s="4" t="str">
        <f>IF(LEN(TRIM(Table2[[#This Row],[Referral Date]]))=0,"",IFERROR(NETWORKDAYS(Table2[[#This Row],[Referral Date]],EOMONTH(DATE('Reporting Month'!$B$2,'Reporting Month'!$B$1,1),0),Holidays),-NETWORKDAYS(EOMONTH(DATE('Reporting Month'!$B$2,'Reporting Month'!$B$1,1),0),Table2[[#This Row],[Referral Date]],Holidays)))</f>
        <v/>
      </c>
      <c r="AF48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82" s="4" t="str">
        <f>IF(OR(Table2[[#This Row],[Referral Date]]="",Table2[[#This Row],[FTC Screening Date]]=""),"",IFERROR(DATEDIF(Table2[[#This Row],[Referral Date]],Table2[[#This Row],[FTC Screening Date]],"d"),IFERROR(IF(DATEDIF(Table2[[#This Row],[FTC Screening Date]],Table2[[#This Row],[Referral Date]],"d")&gt;0,0,""),"")))</f>
        <v/>
      </c>
      <c r="AH482" s="4" t="str">
        <f>IFERROR(VLOOKUP(Table2[[#This Row],[Agency Name]],'Dropdown Values'!A:B,2,FALSE),"")</f>
        <v/>
      </c>
      <c r="AI482" s="2" t="str">
        <f>IF(OR(Table2[[#This Row],[Current Investigation Start Date]]="",Table2[[#This Row],[Referral Date]]=""),"",IFERROR(NETWORKDAYS(I482,J482,Holidays),""))</f>
        <v/>
      </c>
      <c r="AJ482" s="2" t="str">
        <f>IF(OR(Table2[[#This Row],[Initial Engagement Attempt Date]]="",Table2[[#This Row],[FTC Screening Date]]=""),"",IFERROR(NETWORKDAYS(Table2[[#This Row],[Initial Engagement Attempt Date]],Table2[[#This Row],[FTC Screening Date]],Holidays),""))</f>
        <v/>
      </c>
      <c r="AK48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82" s="4">
        <f>COUNTIFS(Table2[Agency Name],Table2[[#This Row],[Agency Name]],Table2[Client ID],Table2[[#This Row],[Client ID]])</f>
        <v>0</v>
      </c>
    </row>
    <row r="483" spans="12:38">
      <c r="L483" s="13"/>
      <c r="M483" s="13"/>
      <c r="N483" s="13"/>
      <c r="P483" s="13"/>
      <c r="W483" s="13"/>
      <c r="X483" s="13"/>
      <c r="AA48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8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83" s="4" t="str" cm="1">
        <f t="array" aca="1" ref="AC48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83" s="4">
        <f ca="1">LEN(Table2[[#This Row],[Data Checks]])</f>
        <v>0</v>
      </c>
      <c r="AE483" s="4" t="str">
        <f>IF(LEN(TRIM(Table2[[#This Row],[Referral Date]]))=0,"",IFERROR(NETWORKDAYS(Table2[[#This Row],[Referral Date]],EOMONTH(DATE('Reporting Month'!$B$2,'Reporting Month'!$B$1,1),0),Holidays),-NETWORKDAYS(EOMONTH(DATE('Reporting Month'!$B$2,'Reporting Month'!$B$1,1),0),Table2[[#This Row],[Referral Date]],Holidays)))</f>
        <v/>
      </c>
      <c r="AF48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83" s="4" t="str">
        <f>IF(OR(Table2[[#This Row],[Referral Date]]="",Table2[[#This Row],[FTC Screening Date]]=""),"",IFERROR(DATEDIF(Table2[[#This Row],[Referral Date]],Table2[[#This Row],[FTC Screening Date]],"d"),IFERROR(IF(DATEDIF(Table2[[#This Row],[FTC Screening Date]],Table2[[#This Row],[Referral Date]],"d")&gt;0,0,""),"")))</f>
        <v/>
      </c>
      <c r="AH483" s="4" t="str">
        <f>IFERROR(VLOOKUP(Table2[[#This Row],[Agency Name]],'Dropdown Values'!A:B,2,FALSE),"")</f>
        <v/>
      </c>
      <c r="AI483" s="2" t="str">
        <f>IF(OR(Table2[[#This Row],[Current Investigation Start Date]]="",Table2[[#This Row],[Referral Date]]=""),"",IFERROR(NETWORKDAYS(I483,J483,Holidays),""))</f>
        <v/>
      </c>
      <c r="AJ483" s="2" t="str">
        <f>IF(OR(Table2[[#This Row],[Initial Engagement Attempt Date]]="",Table2[[#This Row],[FTC Screening Date]]=""),"",IFERROR(NETWORKDAYS(Table2[[#This Row],[Initial Engagement Attempt Date]],Table2[[#This Row],[FTC Screening Date]],Holidays),""))</f>
        <v/>
      </c>
      <c r="AK48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83" s="4">
        <f>COUNTIFS(Table2[Agency Name],Table2[[#This Row],[Agency Name]],Table2[Client ID],Table2[[#This Row],[Client ID]])</f>
        <v>0</v>
      </c>
    </row>
    <row r="484" spans="12:38">
      <c r="L484" s="13"/>
      <c r="M484" s="13"/>
      <c r="N484" s="13"/>
      <c r="P484" s="13"/>
      <c r="W484" s="13"/>
      <c r="X484" s="13"/>
      <c r="AA48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8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84" s="4" t="str" cm="1">
        <f t="array" aca="1" ref="AC48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84" s="4">
        <f ca="1">LEN(Table2[[#This Row],[Data Checks]])</f>
        <v>0</v>
      </c>
      <c r="AE484" s="4" t="str">
        <f>IF(LEN(TRIM(Table2[[#This Row],[Referral Date]]))=0,"",IFERROR(NETWORKDAYS(Table2[[#This Row],[Referral Date]],EOMONTH(DATE('Reporting Month'!$B$2,'Reporting Month'!$B$1,1),0),Holidays),-NETWORKDAYS(EOMONTH(DATE('Reporting Month'!$B$2,'Reporting Month'!$B$1,1),0),Table2[[#This Row],[Referral Date]],Holidays)))</f>
        <v/>
      </c>
      <c r="AF48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84" s="4" t="str">
        <f>IF(OR(Table2[[#This Row],[Referral Date]]="",Table2[[#This Row],[FTC Screening Date]]=""),"",IFERROR(DATEDIF(Table2[[#This Row],[Referral Date]],Table2[[#This Row],[FTC Screening Date]],"d"),IFERROR(IF(DATEDIF(Table2[[#This Row],[FTC Screening Date]],Table2[[#This Row],[Referral Date]],"d")&gt;0,0,""),"")))</f>
        <v/>
      </c>
      <c r="AH484" s="4" t="str">
        <f>IFERROR(VLOOKUP(Table2[[#This Row],[Agency Name]],'Dropdown Values'!A:B,2,FALSE),"")</f>
        <v/>
      </c>
      <c r="AI484" s="2" t="str">
        <f>IF(OR(Table2[[#This Row],[Current Investigation Start Date]]="",Table2[[#This Row],[Referral Date]]=""),"",IFERROR(NETWORKDAYS(I484,J484,Holidays),""))</f>
        <v/>
      </c>
      <c r="AJ484" s="2" t="str">
        <f>IF(OR(Table2[[#This Row],[Initial Engagement Attempt Date]]="",Table2[[#This Row],[FTC Screening Date]]=""),"",IFERROR(NETWORKDAYS(Table2[[#This Row],[Initial Engagement Attempt Date]],Table2[[#This Row],[FTC Screening Date]],Holidays),""))</f>
        <v/>
      </c>
      <c r="AK48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84" s="4">
        <f>COUNTIFS(Table2[Agency Name],Table2[[#This Row],[Agency Name]],Table2[Client ID],Table2[[#This Row],[Client ID]])</f>
        <v>0</v>
      </c>
    </row>
    <row r="485" spans="12:38">
      <c r="L485" s="13"/>
      <c r="M485" s="13"/>
      <c r="N485" s="13"/>
      <c r="P485" s="13"/>
      <c r="W485" s="13"/>
      <c r="X485" s="13"/>
      <c r="AA48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8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85" s="4" t="str" cm="1">
        <f t="array" aca="1" ref="AC48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85" s="4">
        <f ca="1">LEN(Table2[[#This Row],[Data Checks]])</f>
        <v>0</v>
      </c>
      <c r="AE485" s="4" t="str">
        <f>IF(LEN(TRIM(Table2[[#This Row],[Referral Date]]))=0,"",IFERROR(NETWORKDAYS(Table2[[#This Row],[Referral Date]],EOMONTH(DATE('Reporting Month'!$B$2,'Reporting Month'!$B$1,1),0),Holidays),-NETWORKDAYS(EOMONTH(DATE('Reporting Month'!$B$2,'Reporting Month'!$B$1,1),0),Table2[[#This Row],[Referral Date]],Holidays)))</f>
        <v/>
      </c>
      <c r="AF48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85" s="4" t="str">
        <f>IF(OR(Table2[[#This Row],[Referral Date]]="",Table2[[#This Row],[FTC Screening Date]]=""),"",IFERROR(DATEDIF(Table2[[#This Row],[Referral Date]],Table2[[#This Row],[FTC Screening Date]],"d"),IFERROR(IF(DATEDIF(Table2[[#This Row],[FTC Screening Date]],Table2[[#This Row],[Referral Date]],"d")&gt;0,0,""),"")))</f>
        <v/>
      </c>
      <c r="AH485" s="4" t="str">
        <f>IFERROR(VLOOKUP(Table2[[#This Row],[Agency Name]],'Dropdown Values'!A:B,2,FALSE),"")</f>
        <v/>
      </c>
      <c r="AI485" s="2" t="str">
        <f>IF(OR(Table2[[#This Row],[Current Investigation Start Date]]="",Table2[[#This Row],[Referral Date]]=""),"",IFERROR(NETWORKDAYS(I485,J485,Holidays),""))</f>
        <v/>
      </c>
      <c r="AJ485" s="2" t="str">
        <f>IF(OR(Table2[[#This Row],[Initial Engagement Attempt Date]]="",Table2[[#This Row],[FTC Screening Date]]=""),"",IFERROR(NETWORKDAYS(Table2[[#This Row],[Initial Engagement Attempt Date]],Table2[[#This Row],[FTC Screening Date]],Holidays),""))</f>
        <v/>
      </c>
      <c r="AK48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85" s="4">
        <f>COUNTIFS(Table2[Agency Name],Table2[[#This Row],[Agency Name]],Table2[Client ID],Table2[[#This Row],[Client ID]])</f>
        <v>0</v>
      </c>
    </row>
    <row r="486" spans="12:38">
      <c r="L486" s="13"/>
      <c r="M486" s="13"/>
      <c r="N486" s="13"/>
      <c r="P486" s="13"/>
      <c r="W486" s="13"/>
      <c r="X486" s="13"/>
      <c r="AA48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8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86" s="4" t="str" cm="1">
        <f t="array" aca="1" ref="AC48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86" s="4">
        <f ca="1">LEN(Table2[[#This Row],[Data Checks]])</f>
        <v>0</v>
      </c>
      <c r="AE486" s="4" t="str">
        <f>IF(LEN(TRIM(Table2[[#This Row],[Referral Date]]))=0,"",IFERROR(NETWORKDAYS(Table2[[#This Row],[Referral Date]],EOMONTH(DATE('Reporting Month'!$B$2,'Reporting Month'!$B$1,1),0),Holidays),-NETWORKDAYS(EOMONTH(DATE('Reporting Month'!$B$2,'Reporting Month'!$B$1,1),0),Table2[[#This Row],[Referral Date]],Holidays)))</f>
        <v/>
      </c>
      <c r="AF48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86" s="4" t="str">
        <f>IF(OR(Table2[[#This Row],[Referral Date]]="",Table2[[#This Row],[FTC Screening Date]]=""),"",IFERROR(DATEDIF(Table2[[#This Row],[Referral Date]],Table2[[#This Row],[FTC Screening Date]],"d"),IFERROR(IF(DATEDIF(Table2[[#This Row],[FTC Screening Date]],Table2[[#This Row],[Referral Date]],"d")&gt;0,0,""),"")))</f>
        <v/>
      </c>
      <c r="AH486" s="4" t="str">
        <f>IFERROR(VLOOKUP(Table2[[#This Row],[Agency Name]],'Dropdown Values'!A:B,2,FALSE),"")</f>
        <v/>
      </c>
      <c r="AI486" s="2" t="str">
        <f>IF(OR(Table2[[#This Row],[Current Investigation Start Date]]="",Table2[[#This Row],[Referral Date]]=""),"",IFERROR(NETWORKDAYS(I486,J486,Holidays),""))</f>
        <v/>
      </c>
      <c r="AJ486" s="2" t="str">
        <f>IF(OR(Table2[[#This Row],[Initial Engagement Attempt Date]]="",Table2[[#This Row],[FTC Screening Date]]=""),"",IFERROR(NETWORKDAYS(Table2[[#This Row],[Initial Engagement Attempt Date]],Table2[[#This Row],[FTC Screening Date]],Holidays),""))</f>
        <v/>
      </c>
      <c r="AK48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86" s="4">
        <f>COUNTIFS(Table2[Agency Name],Table2[[#This Row],[Agency Name]],Table2[Client ID],Table2[[#This Row],[Client ID]])</f>
        <v>0</v>
      </c>
    </row>
    <row r="487" spans="12:38">
      <c r="L487" s="13"/>
      <c r="M487" s="13"/>
      <c r="N487" s="13"/>
      <c r="P487" s="13"/>
      <c r="W487" s="13"/>
      <c r="X487" s="13"/>
      <c r="AA48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8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87" s="4" t="str" cm="1">
        <f t="array" aca="1" ref="AC48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87" s="4">
        <f ca="1">LEN(Table2[[#This Row],[Data Checks]])</f>
        <v>0</v>
      </c>
      <c r="AE487" s="4" t="str">
        <f>IF(LEN(TRIM(Table2[[#This Row],[Referral Date]]))=0,"",IFERROR(NETWORKDAYS(Table2[[#This Row],[Referral Date]],EOMONTH(DATE('Reporting Month'!$B$2,'Reporting Month'!$B$1,1),0),Holidays),-NETWORKDAYS(EOMONTH(DATE('Reporting Month'!$B$2,'Reporting Month'!$B$1,1),0),Table2[[#This Row],[Referral Date]],Holidays)))</f>
        <v/>
      </c>
      <c r="AF48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87" s="4" t="str">
        <f>IF(OR(Table2[[#This Row],[Referral Date]]="",Table2[[#This Row],[FTC Screening Date]]=""),"",IFERROR(DATEDIF(Table2[[#This Row],[Referral Date]],Table2[[#This Row],[FTC Screening Date]],"d"),IFERROR(IF(DATEDIF(Table2[[#This Row],[FTC Screening Date]],Table2[[#This Row],[Referral Date]],"d")&gt;0,0,""),"")))</f>
        <v/>
      </c>
      <c r="AH487" s="4" t="str">
        <f>IFERROR(VLOOKUP(Table2[[#This Row],[Agency Name]],'Dropdown Values'!A:B,2,FALSE),"")</f>
        <v/>
      </c>
      <c r="AI487" s="2" t="str">
        <f>IF(OR(Table2[[#This Row],[Current Investigation Start Date]]="",Table2[[#This Row],[Referral Date]]=""),"",IFERROR(NETWORKDAYS(I487,J487,Holidays),""))</f>
        <v/>
      </c>
      <c r="AJ487" s="2" t="str">
        <f>IF(OR(Table2[[#This Row],[Initial Engagement Attempt Date]]="",Table2[[#This Row],[FTC Screening Date]]=""),"",IFERROR(NETWORKDAYS(Table2[[#This Row],[Initial Engagement Attempt Date]],Table2[[#This Row],[FTC Screening Date]],Holidays),""))</f>
        <v/>
      </c>
      <c r="AK48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87" s="4">
        <f>COUNTIFS(Table2[Agency Name],Table2[[#This Row],[Agency Name]],Table2[Client ID],Table2[[#This Row],[Client ID]])</f>
        <v>0</v>
      </c>
    </row>
    <row r="488" spans="12:38">
      <c r="L488" s="13"/>
      <c r="M488" s="13"/>
      <c r="N488" s="13"/>
      <c r="P488" s="13"/>
      <c r="W488" s="13"/>
      <c r="X488" s="13"/>
      <c r="AA48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8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88" s="4" t="str" cm="1">
        <f t="array" aca="1" ref="AC48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88" s="4">
        <f ca="1">LEN(Table2[[#This Row],[Data Checks]])</f>
        <v>0</v>
      </c>
      <c r="AE488" s="4" t="str">
        <f>IF(LEN(TRIM(Table2[[#This Row],[Referral Date]]))=0,"",IFERROR(NETWORKDAYS(Table2[[#This Row],[Referral Date]],EOMONTH(DATE('Reporting Month'!$B$2,'Reporting Month'!$B$1,1),0),Holidays),-NETWORKDAYS(EOMONTH(DATE('Reporting Month'!$B$2,'Reporting Month'!$B$1,1),0),Table2[[#This Row],[Referral Date]],Holidays)))</f>
        <v/>
      </c>
      <c r="AF48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88" s="4" t="str">
        <f>IF(OR(Table2[[#This Row],[Referral Date]]="",Table2[[#This Row],[FTC Screening Date]]=""),"",IFERROR(DATEDIF(Table2[[#This Row],[Referral Date]],Table2[[#This Row],[FTC Screening Date]],"d"),IFERROR(IF(DATEDIF(Table2[[#This Row],[FTC Screening Date]],Table2[[#This Row],[Referral Date]],"d")&gt;0,0,""),"")))</f>
        <v/>
      </c>
      <c r="AH488" s="4" t="str">
        <f>IFERROR(VLOOKUP(Table2[[#This Row],[Agency Name]],'Dropdown Values'!A:B,2,FALSE),"")</f>
        <v/>
      </c>
      <c r="AI488" s="2" t="str">
        <f>IF(OR(Table2[[#This Row],[Current Investigation Start Date]]="",Table2[[#This Row],[Referral Date]]=""),"",IFERROR(NETWORKDAYS(I488,J488,Holidays),""))</f>
        <v/>
      </c>
      <c r="AJ488" s="2" t="str">
        <f>IF(OR(Table2[[#This Row],[Initial Engagement Attempt Date]]="",Table2[[#This Row],[FTC Screening Date]]=""),"",IFERROR(NETWORKDAYS(Table2[[#This Row],[Initial Engagement Attempt Date]],Table2[[#This Row],[FTC Screening Date]],Holidays),""))</f>
        <v/>
      </c>
      <c r="AK48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88" s="4">
        <f>COUNTIFS(Table2[Agency Name],Table2[[#This Row],[Agency Name]],Table2[Client ID],Table2[[#This Row],[Client ID]])</f>
        <v>0</v>
      </c>
    </row>
    <row r="489" spans="12:38">
      <c r="L489" s="13"/>
      <c r="M489" s="13"/>
      <c r="N489" s="13"/>
      <c r="P489" s="13"/>
      <c r="W489" s="13"/>
      <c r="X489" s="13"/>
      <c r="AA48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8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89" s="4" t="str" cm="1">
        <f t="array" aca="1" ref="AC48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89" s="4">
        <f ca="1">LEN(Table2[[#This Row],[Data Checks]])</f>
        <v>0</v>
      </c>
      <c r="AE489" s="4" t="str">
        <f>IF(LEN(TRIM(Table2[[#This Row],[Referral Date]]))=0,"",IFERROR(NETWORKDAYS(Table2[[#This Row],[Referral Date]],EOMONTH(DATE('Reporting Month'!$B$2,'Reporting Month'!$B$1,1),0),Holidays),-NETWORKDAYS(EOMONTH(DATE('Reporting Month'!$B$2,'Reporting Month'!$B$1,1),0),Table2[[#This Row],[Referral Date]],Holidays)))</f>
        <v/>
      </c>
      <c r="AF48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89" s="4" t="str">
        <f>IF(OR(Table2[[#This Row],[Referral Date]]="",Table2[[#This Row],[FTC Screening Date]]=""),"",IFERROR(DATEDIF(Table2[[#This Row],[Referral Date]],Table2[[#This Row],[FTC Screening Date]],"d"),IFERROR(IF(DATEDIF(Table2[[#This Row],[FTC Screening Date]],Table2[[#This Row],[Referral Date]],"d")&gt;0,0,""),"")))</f>
        <v/>
      </c>
      <c r="AH489" s="4" t="str">
        <f>IFERROR(VLOOKUP(Table2[[#This Row],[Agency Name]],'Dropdown Values'!A:B,2,FALSE),"")</f>
        <v/>
      </c>
      <c r="AI489" s="2" t="str">
        <f>IF(OR(Table2[[#This Row],[Current Investigation Start Date]]="",Table2[[#This Row],[Referral Date]]=""),"",IFERROR(NETWORKDAYS(I489,J489,Holidays),""))</f>
        <v/>
      </c>
      <c r="AJ489" s="2" t="str">
        <f>IF(OR(Table2[[#This Row],[Initial Engagement Attempt Date]]="",Table2[[#This Row],[FTC Screening Date]]=""),"",IFERROR(NETWORKDAYS(Table2[[#This Row],[Initial Engagement Attempt Date]],Table2[[#This Row],[FTC Screening Date]],Holidays),""))</f>
        <v/>
      </c>
      <c r="AK48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89" s="4">
        <f>COUNTIFS(Table2[Agency Name],Table2[[#This Row],[Agency Name]],Table2[Client ID],Table2[[#This Row],[Client ID]])</f>
        <v>0</v>
      </c>
    </row>
    <row r="490" spans="12:38">
      <c r="L490" s="13"/>
      <c r="M490" s="13"/>
      <c r="N490" s="13"/>
      <c r="P490" s="13"/>
      <c r="W490" s="13"/>
      <c r="X490" s="13"/>
      <c r="AA49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9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90" s="4" t="str" cm="1">
        <f t="array" aca="1" ref="AC49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90" s="4">
        <f ca="1">LEN(Table2[[#This Row],[Data Checks]])</f>
        <v>0</v>
      </c>
      <c r="AE490" s="4" t="str">
        <f>IF(LEN(TRIM(Table2[[#This Row],[Referral Date]]))=0,"",IFERROR(NETWORKDAYS(Table2[[#This Row],[Referral Date]],EOMONTH(DATE('Reporting Month'!$B$2,'Reporting Month'!$B$1,1),0),Holidays),-NETWORKDAYS(EOMONTH(DATE('Reporting Month'!$B$2,'Reporting Month'!$B$1,1),0),Table2[[#This Row],[Referral Date]],Holidays)))</f>
        <v/>
      </c>
      <c r="AF49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90" s="4" t="str">
        <f>IF(OR(Table2[[#This Row],[Referral Date]]="",Table2[[#This Row],[FTC Screening Date]]=""),"",IFERROR(DATEDIF(Table2[[#This Row],[Referral Date]],Table2[[#This Row],[FTC Screening Date]],"d"),IFERROR(IF(DATEDIF(Table2[[#This Row],[FTC Screening Date]],Table2[[#This Row],[Referral Date]],"d")&gt;0,0,""),"")))</f>
        <v/>
      </c>
      <c r="AH490" s="4" t="str">
        <f>IFERROR(VLOOKUP(Table2[[#This Row],[Agency Name]],'Dropdown Values'!A:B,2,FALSE),"")</f>
        <v/>
      </c>
      <c r="AI490" s="2" t="str">
        <f>IF(OR(Table2[[#This Row],[Current Investigation Start Date]]="",Table2[[#This Row],[Referral Date]]=""),"",IFERROR(NETWORKDAYS(I490,J490,Holidays),""))</f>
        <v/>
      </c>
      <c r="AJ490" s="2" t="str">
        <f>IF(OR(Table2[[#This Row],[Initial Engagement Attempt Date]]="",Table2[[#This Row],[FTC Screening Date]]=""),"",IFERROR(NETWORKDAYS(Table2[[#This Row],[Initial Engagement Attempt Date]],Table2[[#This Row],[FTC Screening Date]],Holidays),""))</f>
        <v/>
      </c>
      <c r="AK49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90" s="4">
        <f>COUNTIFS(Table2[Agency Name],Table2[[#This Row],[Agency Name]],Table2[Client ID],Table2[[#This Row],[Client ID]])</f>
        <v>0</v>
      </c>
    </row>
    <row r="491" spans="12:38">
      <c r="L491" s="13"/>
      <c r="M491" s="13"/>
      <c r="N491" s="13"/>
      <c r="P491" s="13"/>
      <c r="W491" s="13"/>
      <c r="X491" s="13"/>
      <c r="AA49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9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91" s="4" t="str" cm="1">
        <f t="array" aca="1" ref="AC49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91" s="4">
        <f ca="1">LEN(Table2[[#This Row],[Data Checks]])</f>
        <v>0</v>
      </c>
      <c r="AE491" s="4" t="str">
        <f>IF(LEN(TRIM(Table2[[#This Row],[Referral Date]]))=0,"",IFERROR(NETWORKDAYS(Table2[[#This Row],[Referral Date]],EOMONTH(DATE('Reporting Month'!$B$2,'Reporting Month'!$B$1,1),0),Holidays),-NETWORKDAYS(EOMONTH(DATE('Reporting Month'!$B$2,'Reporting Month'!$B$1,1),0),Table2[[#This Row],[Referral Date]],Holidays)))</f>
        <v/>
      </c>
      <c r="AF49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91" s="4" t="str">
        <f>IF(OR(Table2[[#This Row],[Referral Date]]="",Table2[[#This Row],[FTC Screening Date]]=""),"",IFERROR(DATEDIF(Table2[[#This Row],[Referral Date]],Table2[[#This Row],[FTC Screening Date]],"d"),IFERROR(IF(DATEDIF(Table2[[#This Row],[FTC Screening Date]],Table2[[#This Row],[Referral Date]],"d")&gt;0,0,""),"")))</f>
        <v/>
      </c>
      <c r="AH491" s="4" t="str">
        <f>IFERROR(VLOOKUP(Table2[[#This Row],[Agency Name]],'Dropdown Values'!A:B,2,FALSE),"")</f>
        <v/>
      </c>
      <c r="AI491" s="2" t="str">
        <f>IF(OR(Table2[[#This Row],[Current Investigation Start Date]]="",Table2[[#This Row],[Referral Date]]=""),"",IFERROR(NETWORKDAYS(I491,J491,Holidays),""))</f>
        <v/>
      </c>
      <c r="AJ491" s="2" t="str">
        <f>IF(OR(Table2[[#This Row],[Initial Engagement Attempt Date]]="",Table2[[#This Row],[FTC Screening Date]]=""),"",IFERROR(NETWORKDAYS(Table2[[#This Row],[Initial Engagement Attempt Date]],Table2[[#This Row],[FTC Screening Date]],Holidays),""))</f>
        <v/>
      </c>
      <c r="AK49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91" s="4">
        <f>COUNTIFS(Table2[Agency Name],Table2[[#This Row],[Agency Name]],Table2[Client ID],Table2[[#This Row],[Client ID]])</f>
        <v>0</v>
      </c>
    </row>
    <row r="492" spans="12:38">
      <c r="L492" s="13"/>
      <c r="M492" s="13"/>
      <c r="N492" s="13"/>
      <c r="P492" s="13"/>
      <c r="W492" s="13"/>
      <c r="X492" s="13"/>
      <c r="AA49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9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92" s="4" t="str" cm="1">
        <f t="array" aca="1" ref="AC49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92" s="4">
        <f ca="1">LEN(Table2[[#This Row],[Data Checks]])</f>
        <v>0</v>
      </c>
      <c r="AE492" s="4" t="str">
        <f>IF(LEN(TRIM(Table2[[#This Row],[Referral Date]]))=0,"",IFERROR(NETWORKDAYS(Table2[[#This Row],[Referral Date]],EOMONTH(DATE('Reporting Month'!$B$2,'Reporting Month'!$B$1,1),0),Holidays),-NETWORKDAYS(EOMONTH(DATE('Reporting Month'!$B$2,'Reporting Month'!$B$1,1),0),Table2[[#This Row],[Referral Date]],Holidays)))</f>
        <v/>
      </c>
      <c r="AF49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92" s="4" t="str">
        <f>IF(OR(Table2[[#This Row],[Referral Date]]="",Table2[[#This Row],[FTC Screening Date]]=""),"",IFERROR(DATEDIF(Table2[[#This Row],[Referral Date]],Table2[[#This Row],[FTC Screening Date]],"d"),IFERROR(IF(DATEDIF(Table2[[#This Row],[FTC Screening Date]],Table2[[#This Row],[Referral Date]],"d")&gt;0,0,""),"")))</f>
        <v/>
      </c>
      <c r="AH492" s="4" t="str">
        <f>IFERROR(VLOOKUP(Table2[[#This Row],[Agency Name]],'Dropdown Values'!A:B,2,FALSE),"")</f>
        <v/>
      </c>
      <c r="AI492" s="2" t="str">
        <f>IF(OR(Table2[[#This Row],[Current Investigation Start Date]]="",Table2[[#This Row],[Referral Date]]=""),"",IFERROR(NETWORKDAYS(I492,J492,Holidays),""))</f>
        <v/>
      </c>
      <c r="AJ492" s="2" t="str">
        <f>IF(OR(Table2[[#This Row],[Initial Engagement Attempt Date]]="",Table2[[#This Row],[FTC Screening Date]]=""),"",IFERROR(NETWORKDAYS(Table2[[#This Row],[Initial Engagement Attempt Date]],Table2[[#This Row],[FTC Screening Date]],Holidays),""))</f>
        <v/>
      </c>
      <c r="AK49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92" s="4">
        <f>COUNTIFS(Table2[Agency Name],Table2[[#This Row],[Agency Name]],Table2[Client ID],Table2[[#This Row],[Client ID]])</f>
        <v>0</v>
      </c>
    </row>
    <row r="493" spans="12:38">
      <c r="L493" s="13"/>
      <c r="M493" s="13"/>
      <c r="N493" s="13"/>
      <c r="P493" s="13"/>
      <c r="W493" s="13"/>
      <c r="X493" s="13"/>
      <c r="AA49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9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93" s="4" t="str" cm="1">
        <f t="array" aca="1" ref="AC49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93" s="4">
        <f ca="1">LEN(Table2[[#This Row],[Data Checks]])</f>
        <v>0</v>
      </c>
      <c r="AE493" s="4" t="str">
        <f>IF(LEN(TRIM(Table2[[#This Row],[Referral Date]]))=0,"",IFERROR(NETWORKDAYS(Table2[[#This Row],[Referral Date]],EOMONTH(DATE('Reporting Month'!$B$2,'Reporting Month'!$B$1,1),0),Holidays),-NETWORKDAYS(EOMONTH(DATE('Reporting Month'!$B$2,'Reporting Month'!$B$1,1),0),Table2[[#This Row],[Referral Date]],Holidays)))</f>
        <v/>
      </c>
      <c r="AF49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93" s="4" t="str">
        <f>IF(OR(Table2[[#This Row],[Referral Date]]="",Table2[[#This Row],[FTC Screening Date]]=""),"",IFERROR(DATEDIF(Table2[[#This Row],[Referral Date]],Table2[[#This Row],[FTC Screening Date]],"d"),IFERROR(IF(DATEDIF(Table2[[#This Row],[FTC Screening Date]],Table2[[#This Row],[Referral Date]],"d")&gt;0,0,""),"")))</f>
        <v/>
      </c>
      <c r="AH493" s="4" t="str">
        <f>IFERROR(VLOOKUP(Table2[[#This Row],[Agency Name]],'Dropdown Values'!A:B,2,FALSE),"")</f>
        <v/>
      </c>
      <c r="AI493" s="2" t="str">
        <f>IF(OR(Table2[[#This Row],[Current Investigation Start Date]]="",Table2[[#This Row],[Referral Date]]=""),"",IFERROR(NETWORKDAYS(I493,J493,Holidays),""))</f>
        <v/>
      </c>
      <c r="AJ493" s="2" t="str">
        <f>IF(OR(Table2[[#This Row],[Initial Engagement Attempt Date]]="",Table2[[#This Row],[FTC Screening Date]]=""),"",IFERROR(NETWORKDAYS(Table2[[#This Row],[Initial Engagement Attempt Date]],Table2[[#This Row],[FTC Screening Date]],Holidays),""))</f>
        <v/>
      </c>
      <c r="AK49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93" s="4">
        <f>COUNTIFS(Table2[Agency Name],Table2[[#This Row],[Agency Name]],Table2[Client ID],Table2[[#This Row],[Client ID]])</f>
        <v>0</v>
      </c>
    </row>
    <row r="494" spans="12:38">
      <c r="L494" s="13"/>
      <c r="M494" s="13"/>
      <c r="N494" s="13"/>
      <c r="P494" s="13"/>
      <c r="W494" s="13"/>
      <c r="X494" s="13"/>
      <c r="AA49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9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94" s="4" t="str" cm="1">
        <f t="array" aca="1" ref="AC49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94" s="4">
        <f ca="1">LEN(Table2[[#This Row],[Data Checks]])</f>
        <v>0</v>
      </c>
      <c r="AE494" s="4" t="str">
        <f>IF(LEN(TRIM(Table2[[#This Row],[Referral Date]]))=0,"",IFERROR(NETWORKDAYS(Table2[[#This Row],[Referral Date]],EOMONTH(DATE('Reporting Month'!$B$2,'Reporting Month'!$B$1,1),0),Holidays),-NETWORKDAYS(EOMONTH(DATE('Reporting Month'!$B$2,'Reporting Month'!$B$1,1),0),Table2[[#This Row],[Referral Date]],Holidays)))</f>
        <v/>
      </c>
      <c r="AF49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94" s="4" t="str">
        <f>IF(OR(Table2[[#This Row],[Referral Date]]="",Table2[[#This Row],[FTC Screening Date]]=""),"",IFERROR(DATEDIF(Table2[[#This Row],[Referral Date]],Table2[[#This Row],[FTC Screening Date]],"d"),IFERROR(IF(DATEDIF(Table2[[#This Row],[FTC Screening Date]],Table2[[#This Row],[Referral Date]],"d")&gt;0,0,""),"")))</f>
        <v/>
      </c>
      <c r="AH494" s="4" t="str">
        <f>IFERROR(VLOOKUP(Table2[[#This Row],[Agency Name]],'Dropdown Values'!A:B,2,FALSE),"")</f>
        <v/>
      </c>
      <c r="AI494" s="2" t="str">
        <f>IF(OR(Table2[[#This Row],[Current Investigation Start Date]]="",Table2[[#This Row],[Referral Date]]=""),"",IFERROR(NETWORKDAYS(I494,J494,Holidays),""))</f>
        <v/>
      </c>
      <c r="AJ494" s="2" t="str">
        <f>IF(OR(Table2[[#This Row],[Initial Engagement Attempt Date]]="",Table2[[#This Row],[FTC Screening Date]]=""),"",IFERROR(NETWORKDAYS(Table2[[#This Row],[Initial Engagement Attempt Date]],Table2[[#This Row],[FTC Screening Date]],Holidays),""))</f>
        <v/>
      </c>
      <c r="AK49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94" s="4">
        <f>COUNTIFS(Table2[Agency Name],Table2[[#This Row],[Agency Name]],Table2[Client ID],Table2[[#This Row],[Client ID]])</f>
        <v>0</v>
      </c>
    </row>
    <row r="495" spans="12:38">
      <c r="L495" s="13"/>
      <c r="M495" s="13"/>
      <c r="N495" s="13"/>
      <c r="P495" s="13"/>
      <c r="W495" s="13"/>
      <c r="X495" s="13"/>
      <c r="AA49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9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95" s="4" t="str" cm="1">
        <f t="array" aca="1" ref="AC49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95" s="4">
        <f ca="1">LEN(Table2[[#This Row],[Data Checks]])</f>
        <v>0</v>
      </c>
      <c r="AE495" s="4" t="str">
        <f>IF(LEN(TRIM(Table2[[#This Row],[Referral Date]]))=0,"",IFERROR(NETWORKDAYS(Table2[[#This Row],[Referral Date]],EOMONTH(DATE('Reporting Month'!$B$2,'Reporting Month'!$B$1,1),0),Holidays),-NETWORKDAYS(EOMONTH(DATE('Reporting Month'!$B$2,'Reporting Month'!$B$1,1),0),Table2[[#This Row],[Referral Date]],Holidays)))</f>
        <v/>
      </c>
      <c r="AF49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95" s="4" t="str">
        <f>IF(OR(Table2[[#This Row],[Referral Date]]="",Table2[[#This Row],[FTC Screening Date]]=""),"",IFERROR(DATEDIF(Table2[[#This Row],[Referral Date]],Table2[[#This Row],[FTC Screening Date]],"d"),IFERROR(IF(DATEDIF(Table2[[#This Row],[FTC Screening Date]],Table2[[#This Row],[Referral Date]],"d")&gt;0,0,""),"")))</f>
        <v/>
      </c>
      <c r="AH495" s="4" t="str">
        <f>IFERROR(VLOOKUP(Table2[[#This Row],[Agency Name]],'Dropdown Values'!A:B,2,FALSE),"")</f>
        <v/>
      </c>
      <c r="AI495" s="2" t="str">
        <f>IF(OR(Table2[[#This Row],[Current Investigation Start Date]]="",Table2[[#This Row],[Referral Date]]=""),"",IFERROR(NETWORKDAYS(I495,J495,Holidays),""))</f>
        <v/>
      </c>
      <c r="AJ495" s="2" t="str">
        <f>IF(OR(Table2[[#This Row],[Initial Engagement Attempt Date]]="",Table2[[#This Row],[FTC Screening Date]]=""),"",IFERROR(NETWORKDAYS(Table2[[#This Row],[Initial Engagement Attempt Date]],Table2[[#This Row],[FTC Screening Date]],Holidays),""))</f>
        <v/>
      </c>
      <c r="AK49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95" s="4">
        <f>COUNTIFS(Table2[Agency Name],Table2[[#This Row],[Agency Name]],Table2[Client ID],Table2[[#This Row],[Client ID]])</f>
        <v>0</v>
      </c>
    </row>
    <row r="496" spans="12:38">
      <c r="L496" s="13"/>
      <c r="M496" s="13"/>
      <c r="N496" s="13"/>
      <c r="P496" s="13"/>
      <c r="W496" s="13"/>
      <c r="X496" s="13"/>
      <c r="AA49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9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96" s="4" t="str" cm="1">
        <f t="array" aca="1" ref="AC49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96" s="4">
        <f ca="1">LEN(Table2[[#This Row],[Data Checks]])</f>
        <v>0</v>
      </c>
      <c r="AE496" s="4" t="str">
        <f>IF(LEN(TRIM(Table2[[#This Row],[Referral Date]]))=0,"",IFERROR(NETWORKDAYS(Table2[[#This Row],[Referral Date]],EOMONTH(DATE('Reporting Month'!$B$2,'Reporting Month'!$B$1,1),0),Holidays),-NETWORKDAYS(EOMONTH(DATE('Reporting Month'!$B$2,'Reporting Month'!$B$1,1),0),Table2[[#This Row],[Referral Date]],Holidays)))</f>
        <v/>
      </c>
      <c r="AF49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96" s="4" t="str">
        <f>IF(OR(Table2[[#This Row],[Referral Date]]="",Table2[[#This Row],[FTC Screening Date]]=""),"",IFERROR(DATEDIF(Table2[[#This Row],[Referral Date]],Table2[[#This Row],[FTC Screening Date]],"d"),IFERROR(IF(DATEDIF(Table2[[#This Row],[FTC Screening Date]],Table2[[#This Row],[Referral Date]],"d")&gt;0,0,""),"")))</f>
        <v/>
      </c>
      <c r="AH496" s="4" t="str">
        <f>IFERROR(VLOOKUP(Table2[[#This Row],[Agency Name]],'Dropdown Values'!A:B,2,FALSE),"")</f>
        <v/>
      </c>
      <c r="AI496" s="2" t="str">
        <f>IF(OR(Table2[[#This Row],[Current Investigation Start Date]]="",Table2[[#This Row],[Referral Date]]=""),"",IFERROR(NETWORKDAYS(I496,J496,Holidays),""))</f>
        <v/>
      </c>
      <c r="AJ496" s="2" t="str">
        <f>IF(OR(Table2[[#This Row],[Initial Engagement Attempt Date]]="",Table2[[#This Row],[FTC Screening Date]]=""),"",IFERROR(NETWORKDAYS(Table2[[#This Row],[Initial Engagement Attempt Date]],Table2[[#This Row],[FTC Screening Date]],Holidays),""))</f>
        <v/>
      </c>
      <c r="AK49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96" s="4">
        <f>COUNTIFS(Table2[Agency Name],Table2[[#This Row],[Agency Name]],Table2[Client ID],Table2[[#This Row],[Client ID]])</f>
        <v>0</v>
      </c>
    </row>
    <row r="497" spans="12:38">
      <c r="L497" s="13"/>
      <c r="M497" s="13"/>
      <c r="N497" s="13"/>
      <c r="P497" s="13"/>
      <c r="W497" s="13"/>
      <c r="X497" s="13"/>
      <c r="AA49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9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97" s="4" t="str" cm="1">
        <f t="array" aca="1" ref="AC49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97" s="4">
        <f ca="1">LEN(Table2[[#This Row],[Data Checks]])</f>
        <v>0</v>
      </c>
      <c r="AE497" s="4" t="str">
        <f>IF(LEN(TRIM(Table2[[#This Row],[Referral Date]]))=0,"",IFERROR(NETWORKDAYS(Table2[[#This Row],[Referral Date]],EOMONTH(DATE('Reporting Month'!$B$2,'Reporting Month'!$B$1,1),0),Holidays),-NETWORKDAYS(EOMONTH(DATE('Reporting Month'!$B$2,'Reporting Month'!$B$1,1),0),Table2[[#This Row],[Referral Date]],Holidays)))</f>
        <v/>
      </c>
      <c r="AF49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97" s="4" t="str">
        <f>IF(OR(Table2[[#This Row],[Referral Date]]="",Table2[[#This Row],[FTC Screening Date]]=""),"",IFERROR(DATEDIF(Table2[[#This Row],[Referral Date]],Table2[[#This Row],[FTC Screening Date]],"d"),IFERROR(IF(DATEDIF(Table2[[#This Row],[FTC Screening Date]],Table2[[#This Row],[Referral Date]],"d")&gt;0,0,""),"")))</f>
        <v/>
      </c>
      <c r="AH497" s="4" t="str">
        <f>IFERROR(VLOOKUP(Table2[[#This Row],[Agency Name]],'Dropdown Values'!A:B,2,FALSE),"")</f>
        <v/>
      </c>
      <c r="AI497" s="2" t="str">
        <f>IF(OR(Table2[[#This Row],[Current Investigation Start Date]]="",Table2[[#This Row],[Referral Date]]=""),"",IFERROR(NETWORKDAYS(I497,J497,Holidays),""))</f>
        <v/>
      </c>
      <c r="AJ497" s="2" t="str">
        <f>IF(OR(Table2[[#This Row],[Initial Engagement Attempt Date]]="",Table2[[#This Row],[FTC Screening Date]]=""),"",IFERROR(NETWORKDAYS(Table2[[#This Row],[Initial Engagement Attempt Date]],Table2[[#This Row],[FTC Screening Date]],Holidays),""))</f>
        <v/>
      </c>
      <c r="AK49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97" s="4">
        <f>COUNTIFS(Table2[Agency Name],Table2[[#This Row],[Agency Name]],Table2[Client ID],Table2[[#This Row],[Client ID]])</f>
        <v>0</v>
      </c>
    </row>
    <row r="498" spans="12:38">
      <c r="L498" s="13"/>
      <c r="M498" s="13"/>
      <c r="N498" s="13"/>
      <c r="P498" s="13"/>
      <c r="W498" s="13"/>
      <c r="X498" s="13"/>
      <c r="AA49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9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98" s="4" t="str" cm="1">
        <f t="array" aca="1" ref="AC49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98" s="4">
        <f ca="1">LEN(Table2[[#This Row],[Data Checks]])</f>
        <v>0</v>
      </c>
      <c r="AE498" s="4" t="str">
        <f>IF(LEN(TRIM(Table2[[#This Row],[Referral Date]]))=0,"",IFERROR(NETWORKDAYS(Table2[[#This Row],[Referral Date]],EOMONTH(DATE('Reporting Month'!$B$2,'Reporting Month'!$B$1,1),0),Holidays),-NETWORKDAYS(EOMONTH(DATE('Reporting Month'!$B$2,'Reporting Month'!$B$1,1),0),Table2[[#This Row],[Referral Date]],Holidays)))</f>
        <v/>
      </c>
      <c r="AF49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98" s="4" t="str">
        <f>IF(OR(Table2[[#This Row],[Referral Date]]="",Table2[[#This Row],[FTC Screening Date]]=""),"",IFERROR(DATEDIF(Table2[[#This Row],[Referral Date]],Table2[[#This Row],[FTC Screening Date]],"d"),IFERROR(IF(DATEDIF(Table2[[#This Row],[FTC Screening Date]],Table2[[#This Row],[Referral Date]],"d")&gt;0,0,""),"")))</f>
        <v/>
      </c>
      <c r="AH498" s="4" t="str">
        <f>IFERROR(VLOOKUP(Table2[[#This Row],[Agency Name]],'Dropdown Values'!A:B,2,FALSE),"")</f>
        <v/>
      </c>
      <c r="AI498" s="2" t="str">
        <f>IF(OR(Table2[[#This Row],[Current Investigation Start Date]]="",Table2[[#This Row],[Referral Date]]=""),"",IFERROR(NETWORKDAYS(I498,J498,Holidays),""))</f>
        <v/>
      </c>
      <c r="AJ498" s="2" t="str">
        <f>IF(OR(Table2[[#This Row],[Initial Engagement Attempt Date]]="",Table2[[#This Row],[FTC Screening Date]]=""),"",IFERROR(NETWORKDAYS(Table2[[#This Row],[Initial Engagement Attempt Date]],Table2[[#This Row],[FTC Screening Date]],Holidays),""))</f>
        <v/>
      </c>
      <c r="AK49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98" s="4">
        <f>COUNTIFS(Table2[Agency Name],Table2[[#This Row],[Agency Name]],Table2[Client ID],Table2[[#This Row],[Client ID]])</f>
        <v>0</v>
      </c>
    </row>
    <row r="499" spans="12:38">
      <c r="L499" s="13"/>
      <c r="M499" s="13"/>
      <c r="N499" s="13"/>
      <c r="P499" s="13"/>
      <c r="W499" s="13"/>
      <c r="X499" s="13"/>
      <c r="AA49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49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499" s="4" t="str" cm="1">
        <f t="array" aca="1" ref="AC49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499" s="4">
        <f ca="1">LEN(Table2[[#This Row],[Data Checks]])</f>
        <v>0</v>
      </c>
      <c r="AE499" s="4" t="str">
        <f>IF(LEN(TRIM(Table2[[#This Row],[Referral Date]]))=0,"",IFERROR(NETWORKDAYS(Table2[[#This Row],[Referral Date]],EOMONTH(DATE('Reporting Month'!$B$2,'Reporting Month'!$B$1,1),0),Holidays),-NETWORKDAYS(EOMONTH(DATE('Reporting Month'!$B$2,'Reporting Month'!$B$1,1),0),Table2[[#This Row],[Referral Date]],Holidays)))</f>
        <v/>
      </c>
      <c r="AF49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499" s="4" t="str">
        <f>IF(OR(Table2[[#This Row],[Referral Date]]="",Table2[[#This Row],[FTC Screening Date]]=""),"",IFERROR(DATEDIF(Table2[[#This Row],[Referral Date]],Table2[[#This Row],[FTC Screening Date]],"d"),IFERROR(IF(DATEDIF(Table2[[#This Row],[FTC Screening Date]],Table2[[#This Row],[Referral Date]],"d")&gt;0,0,""),"")))</f>
        <v/>
      </c>
      <c r="AH499" s="4" t="str">
        <f>IFERROR(VLOOKUP(Table2[[#This Row],[Agency Name]],'Dropdown Values'!A:B,2,FALSE),"")</f>
        <v/>
      </c>
      <c r="AI499" s="2" t="str">
        <f>IF(OR(Table2[[#This Row],[Current Investigation Start Date]]="",Table2[[#This Row],[Referral Date]]=""),"",IFERROR(NETWORKDAYS(I499,J499,Holidays),""))</f>
        <v/>
      </c>
      <c r="AJ499" s="2" t="str">
        <f>IF(OR(Table2[[#This Row],[Initial Engagement Attempt Date]]="",Table2[[#This Row],[FTC Screening Date]]=""),"",IFERROR(NETWORKDAYS(Table2[[#This Row],[Initial Engagement Attempt Date]],Table2[[#This Row],[FTC Screening Date]],Holidays),""))</f>
        <v/>
      </c>
      <c r="AK49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499" s="4">
        <f>COUNTIFS(Table2[Agency Name],Table2[[#This Row],[Agency Name]],Table2[Client ID],Table2[[#This Row],[Client ID]])</f>
        <v>0</v>
      </c>
    </row>
    <row r="500" spans="12:38">
      <c r="L500" s="13"/>
      <c r="M500" s="13"/>
      <c r="N500" s="13"/>
      <c r="P500" s="13"/>
      <c r="W500" s="13"/>
      <c r="X500" s="13"/>
      <c r="AA50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0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00" s="4" t="str" cm="1">
        <f t="array" aca="1" ref="AC50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00" s="4">
        <f ca="1">LEN(Table2[[#This Row],[Data Checks]])</f>
        <v>0</v>
      </c>
      <c r="AE500" s="4" t="str">
        <f>IF(LEN(TRIM(Table2[[#This Row],[Referral Date]]))=0,"",IFERROR(NETWORKDAYS(Table2[[#This Row],[Referral Date]],EOMONTH(DATE('Reporting Month'!$B$2,'Reporting Month'!$B$1,1),0),Holidays),-NETWORKDAYS(EOMONTH(DATE('Reporting Month'!$B$2,'Reporting Month'!$B$1,1),0),Table2[[#This Row],[Referral Date]],Holidays)))</f>
        <v/>
      </c>
      <c r="AF50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00" s="4" t="str">
        <f>IF(OR(Table2[[#This Row],[Referral Date]]="",Table2[[#This Row],[FTC Screening Date]]=""),"",IFERROR(DATEDIF(Table2[[#This Row],[Referral Date]],Table2[[#This Row],[FTC Screening Date]],"d"),IFERROR(IF(DATEDIF(Table2[[#This Row],[FTC Screening Date]],Table2[[#This Row],[Referral Date]],"d")&gt;0,0,""),"")))</f>
        <v/>
      </c>
      <c r="AH500" s="4" t="str">
        <f>IFERROR(VLOOKUP(Table2[[#This Row],[Agency Name]],'Dropdown Values'!A:B,2,FALSE),"")</f>
        <v/>
      </c>
      <c r="AI500" s="2" t="str">
        <f>IF(OR(Table2[[#This Row],[Current Investigation Start Date]]="",Table2[[#This Row],[Referral Date]]=""),"",IFERROR(NETWORKDAYS(I500,J500,Holidays),""))</f>
        <v/>
      </c>
      <c r="AJ500" s="2" t="str">
        <f>IF(OR(Table2[[#This Row],[Initial Engagement Attempt Date]]="",Table2[[#This Row],[FTC Screening Date]]=""),"",IFERROR(NETWORKDAYS(Table2[[#This Row],[Initial Engagement Attempt Date]],Table2[[#This Row],[FTC Screening Date]],Holidays),""))</f>
        <v/>
      </c>
      <c r="AK50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00" s="4">
        <f>COUNTIFS(Table2[Agency Name],Table2[[#This Row],[Agency Name]],Table2[Client ID],Table2[[#This Row],[Client ID]])</f>
        <v>0</v>
      </c>
    </row>
    <row r="501" spans="12:38">
      <c r="L501" s="13"/>
      <c r="M501" s="13"/>
      <c r="N501" s="13"/>
      <c r="P501" s="13"/>
      <c r="W501" s="13"/>
      <c r="X501" s="13"/>
      <c r="AA50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0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01" s="4" t="str" cm="1">
        <f t="array" aca="1" ref="AC50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01" s="4">
        <f ca="1">LEN(Table2[[#This Row],[Data Checks]])</f>
        <v>0</v>
      </c>
      <c r="AE501" s="4" t="str">
        <f>IF(LEN(TRIM(Table2[[#This Row],[Referral Date]]))=0,"",IFERROR(NETWORKDAYS(Table2[[#This Row],[Referral Date]],EOMONTH(DATE('Reporting Month'!$B$2,'Reporting Month'!$B$1,1),0),Holidays),-NETWORKDAYS(EOMONTH(DATE('Reporting Month'!$B$2,'Reporting Month'!$B$1,1),0),Table2[[#This Row],[Referral Date]],Holidays)))</f>
        <v/>
      </c>
      <c r="AF50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01" s="4" t="str">
        <f>IF(OR(Table2[[#This Row],[Referral Date]]="",Table2[[#This Row],[FTC Screening Date]]=""),"",IFERROR(DATEDIF(Table2[[#This Row],[Referral Date]],Table2[[#This Row],[FTC Screening Date]],"d"),IFERROR(IF(DATEDIF(Table2[[#This Row],[FTC Screening Date]],Table2[[#This Row],[Referral Date]],"d")&gt;0,0,""),"")))</f>
        <v/>
      </c>
      <c r="AH501" s="4" t="str">
        <f>IFERROR(VLOOKUP(Table2[[#This Row],[Agency Name]],'Dropdown Values'!A:B,2,FALSE),"")</f>
        <v/>
      </c>
      <c r="AI501" s="2" t="str">
        <f>IF(OR(Table2[[#This Row],[Current Investigation Start Date]]="",Table2[[#This Row],[Referral Date]]=""),"",IFERROR(NETWORKDAYS(I501,J501,Holidays),""))</f>
        <v/>
      </c>
      <c r="AJ501" s="2" t="str">
        <f>IF(OR(Table2[[#This Row],[Initial Engagement Attempt Date]]="",Table2[[#This Row],[FTC Screening Date]]=""),"",IFERROR(NETWORKDAYS(Table2[[#This Row],[Initial Engagement Attempt Date]],Table2[[#This Row],[FTC Screening Date]],Holidays),""))</f>
        <v/>
      </c>
      <c r="AK50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01" s="4">
        <f>COUNTIFS(Table2[Agency Name],Table2[[#This Row],[Agency Name]],Table2[Client ID],Table2[[#This Row],[Client ID]])</f>
        <v>0</v>
      </c>
    </row>
    <row r="502" spans="12:38">
      <c r="L502" s="13"/>
      <c r="M502" s="13"/>
      <c r="N502" s="13"/>
      <c r="P502" s="13"/>
      <c r="W502" s="13"/>
      <c r="X502" s="13"/>
      <c r="AA50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0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02" s="4" t="str" cm="1">
        <f t="array" aca="1" ref="AC50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02" s="4">
        <f ca="1">LEN(Table2[[#This Row],[Data Checks]])</f>
        <v>0</v>
      </c>
      <c r="AE502" s="4" t="str">
        <f>IF(LEN(TRIM(Table2[[#This Row],[Referral Date]]))=0,"",IFERROR(NETWORKDAYS(Table2[[#This Row],[Referral Date]],EOMONTH(DATE('Reporting Month'!$B$2,'Reporting Month'!$B$1,1),0),Holidays),-NETWORKDAYS(EOMONTH(DATE('Reporting Month'!$B$2,'Reporting Month'!$B$1,1),0),Table2[[#This Row],[Referral Date]],Holidays)))</f>
        <v/>
      </c>
      <c r="AF50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02" s="4" t="str">
        <f>IF(OR(Table2[[#This Row],[Referral Date]]="",Table2[[#This Row],[FTC Screening Date]]=""),"",IFERROR(DATEDIF(Table2[[#This Row],[Referral Date]],Table2[[#This Row],[FTC Screening Date]],"d"),IFERROR(IF(DATEDIF(Table2[[#This Row],[FTC Screening Date]],Table2[[#This Row],[Referral Date]],"d")&gt;0,0,""),"")))</f>
        <v/>
      </c>
      <c r="AH502" s="4" t="str">
        <f>IFERROR(VLOOKUP(Table2[[#This Row],[Agency Name]],'Dropdown Values'!A:B,2,FALSE),"")</f>
        <v/>
      </c>
      <c r="AI502" s="2" t="str">
        <f>IF(OR(Table2[[#This Row],[Current Investigation Start Date]]="",Table2[[#This Row],[Referral Date]]=""),"",IFERROR(NETWORKDAYS(I502,J502,Holidays),""))</f>
        <v/>
      </c>
      <c r="AJ502" s="2" t="str">
        <f>IF(OR(Table2[[#This Row],[Initial Engagement Attempt Date]]="",Table2[[#This Row],[FTC Screening Date]]=""),"",IFERROR(NETWORKDAYS(Table2[[#This Row],[Initial Engagement Attempt Date]],Table2[[#This Row],[FTC Screening Date]],Holidays),""))</f>
        <v/>
      </c>
      <c r="AK50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02" s="4">
        <f>COUNTIFS(Table2[Agency Name],Table2[[#This Row],[Agency Name]],Table2[Client ID],Table2[[#This Row],[Client ID]])</f>
        <v>0</v>
      </c>
    </row>
    <row r="503" spans="12:38">
      <c r="L503" s="13"/>
      <c r="M503" s="13"/>
      <c r="N503" s="13"/>
      <c r="P503" s="13"/>
      <c r="W503" s="13"/>
      <c r="X503" s="13"/>
      <c r="AA50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0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03" s="4" t="str" cm="1">
        <f t="array" aca="1" ref="AC50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03" s="4">
        <f ca="1">LEN(Table2[[#This Row],[Data Checks]])</f>
        <v>0</v>
      </c>
      <c r="AE503" s="4" t="str">
        <f>IF(LEN(TRIM(Table2[[#This Row],[Referral Date]]))=0,"",IFERROR(NETWORKDAYS(Table2[[#This Row],[Referral Date]],EOMONTH(DATE('Reporting Month'!$B$2,'Reporting Month'!$B$1,1),0),Holidays),-NETWORKDAYS(EOMONTH(DATE('Reporting Month'!$B$2,'Reporting Month'!$B$1,1),0),Table2[[#This Row],[Referral Date]],Holidays)))</f>
        <v/>
      </c>
      <c r="AF50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03" s="4" t="str">
        <f>IF(OR(Table2[[#This Row],[Referral Date]]="",Table2[[#This Row],[FTC Screening Date]]=""),"",IFERROR(DATEDIF(Table2[[#This Row],[Referral Date]],Table2[[#This Row],[FTC Screening Date]],"d"),IFERROR(IF(DATEDIF(Table2[[#This Row],[FTC Screening Date]],Table2[[#This Row],[Referral Date]],"d")&gt;0,0,""),"")))</f>
        <v/>
      </c>
      <c r="AH503" s="4" t="str">
        <f>IFERROR(VLOOKUP(Table2[[#This Row],[Agency Name]],'Dropdown Values'!A:B,2,FALSE),"")</f>
        <v/>
      </c>
      <c r="AI503" s="2" t="str">
        <f>IF(OR(Table2[[#This Row],[Current Investigation Start Date]]="",Table2[[#This Row],[Referral Date]]=""),"",IFERROR(NETWORKDAYS(I503,J503,Holidays),""))</f>
        <v/>
      </c>
      <c r="AJ503" s="2" t="str">
        <f>IF(OR(Table2[[#This Row],[Initial Engagement Attempt Date]]="",Table2[[#This Row],[FTC Screening Date]]=""),"",IFERROR(NETWORKDAYS(Table2[[#This Row],[Initial Engagement Attempt Date]],Table2[[#This Row],[FTC Screening Date]],Holidays),""))</f>
        <v/>
      </c>
      <c r="AK50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03" s="4">
        <f>COUNTIFS(Table2[Agency Name],Table2[[#This Row],[Agency Name]],Table2[Client ID],Table2[[#This Row],[Client ID]])</f>
        <v>0</v>
      </c>
    </row>
    <row r="504" spans="12:38">
      <c r="L504" s="13"/>
      <c r="M504" s="13"/>
      <c r="N504" s="13"/>
      <c r="P504" s="13"/>
      <c r="W504" s="13"/>
      <c r="X504" s="13"/>
      <c r="AA50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0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04" s="4" t="str" cm="1">
        <f t="array" aca="1" ref="AC50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04" s="4">
        <f ca="1">LEN(Table2[[#This Row],[Data Checks]])</f>
        <v>0</v>
      </c>
      <c r="AE504" s="4" t="str">
        <f>IF(LEN(TRIM(Table2[[#This Row],[Referral Date]]))=0,"",IFERROR(NETWORKDAYS(Table2[[#This Row],[Referral Date]],EOMONTH(DATE('Reporting Month'!$B$2,'Reporting Month'!$B$1,1),0),Holidays),-NETWORKDAYS(EOMONTH(DATE('Reporting Month'!$B$2,'Reporting Month'!$B$1,1),0),Table2[[#This Row],[Referral Date]],Holidays)))</f>
        <v/>
      </c>
      <c r="AF50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04" s="4" t="str">
        <f>IF(OR(Table2[[#This Row],[Referral Date]]="",Table2[[#This Row],[FTC Screening Date]]=""),"",IFERROR(DATEDIF(Table2[[#This Row],[Referral Date]],Table2[[#This Row],[FTC Screening Date]],"d"),IFERROR(IF(DATEDIF(Table2[[#This Row],[FTC Screening Date]],Table2[[#This Row],[Referral Date]],"d")&gt;0,0,""),"")))</f>
        <v/>
      </c>
      <c r="AH504" s="4" t="str">
        <f>IFERROR(VLOOKUP(Table2[[#This Row],[Agency Name]],'Dropdown Values'!A:B,2,FALSE),"")</f>
        <v/>
      </c>
      <c r="AI504" s="2" t="str">
        <f>IF(OR(Table2[[#This Row],[Current Investigation Start Date]]="",Table2[[#This Row],[Referral Date]]=""),"",IFERROR(NETWORKDAYS(I504,J504,Holidays),""))</f>
        <v/>
      </c>
      <c r="AJ504" s="2" t="str">
        <f>IF(OR(Table2[[#This Row],[Initial Engagement Attempt Date]]="",Table2[[#This Row],[FTC Screening Date]]=""),"",IFERROR(NETWORKDAYS(Table2[[#This Row],[Initial Engagement Attempt Date]],Table2[[#This Row],[FTC Screening Date]],Holidays),""))</f>
        <v/>
      </c>
      <c r="AK50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04" s="4">
        <f>COUNTIFS(Table2[Agency Name],Table2[[#This Row],[Agency Name]],Table2[Client ID],Table2[[#This Row],[Client ID]])</f>
        <v>0</v>
      </c>
    </row>
    <row r="505" spans="12:38">
      <c r="L505" s="13"/>
      <c r="M505" s="13"/>
      <c r="N505" s="13"/>
      <c r="P505" s="13"/>
      <c r="W505" s="13"/>
      <c r="X505" s="13"/>
      <c r="AA50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0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05" s="4" t="str" cm="1">
        <f t="array" aca="1" ref="AC50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05" s="4">
        <f ca="1">LEN(Table2[[#This Row],[Data Checks]])</f>
        <v>0</v>
      </c>
      <c r="AE505" s="4" t="str">
        <f>IF(LEN(TRIM(Table2[[#This Row],[Referral Date]]))=0,"",IFERROR(NETWORKDAYS(Table2[[#This Row],[Referral Date]],EOMONTH(DATE('Reporting Month'!$B$2,'Reporting Month'!$B$1,1),0),Holidays),-NETWORKDAYS(EOMONTH(DATE('Reporting Month'!$B$2,'Reporting Month'!$B$1,1),0),Table2[[#This Row],[Referral Date]],Holidays)))</f>
        <v/>
      </c>
      <c r="AF50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05" s="4" t="str">
        <f>IF(OR(Table2[[#This Row],[Referral Date]]="",Table2[[#This Row],[FTC Screening Date]]=""),"",IFERROR(DATEDIF(Table2[[#This Row],[Referral Date]],Table2[[#This Row],[FTC Screening Date]],"d"),IFERROR(IF(DATEDIF(Table2[[#This Row],[FTC Screening Date]],Table2[[#This Row],[Referral Date]],"d")&gt;0,0,""),"")))</f>
        <v/>
      </c>
      <c r="AH505" s="4" t="str">
        <f>IFERROR(VLOOKUP(Table2[[#This Row],[Agency Name]],'Dropdown Values'!A:B,2,FALSE),"")</f>
        <v/>
      </c>
      <c r="AI505" s="2" t="str">
        <f>IF(OR(Table2[[#This Row],[Current Investigation Start Date]]="",Table2[[#This Row],[Referral Date]]=""),"",IFERROR(NETWORKDAYS(I505,J505,Holidays),""))</f>
        <v/>
      </c>
      <c r="AJ505" s="2" t="str">
        <f>IF(OR(Table2[[#This Row],[Initial Engagement Attempt Date]]="",Table2[[#This Row],[FTC Screening Date]]=""),"",IFERROR(NETWORKDAYS(Table2[[#This Row],[Initial Engagement Attempt Date]],Table2[[#This Row],[FTC Screening Date]],Holidays),""))</f>
        <v/>
      </c>
      <c r="AK50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05" s="4">
        <f>COUNTIFS(Table2[Agency Name],Table2[[#This Row],[Agency Name]],Table2[Client ID],Table2[[#This Row],[Client ID]])</f>
        <v>0</v>
      </c>
    </row>
    <row r="506" spans="12:38">
      <c r="L506" s="13"/>
      <c r="M506" s="13"/>
      <c r="N506" s="13"/>
      <c r="P506" s="13"/>
      <c r="W506" s="13"/>
      <c r="X506" s="13"/>
      <c r="AA50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0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06" s="4" t="str" cm="1">
        <f t="array" aca="1" ref="AC50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06" s="4">
        <f ca="1">LEN(Table2[[#This Row],[Data Checks]])</f>
        <v>0</v>
      </c>
      <c r="AE506" s="4" t="str">
        <f>IF(LEN(TRIM(Table2[[#This Row],[Referral Date]]))=0,"",IFERROR(NETWORKDAYS(Table2[[#This Row],[Referral Date]],EOMONTH(DATE('Reporting Month'!$B$2,'Reporting Month'!$B$1,1),0),Holidays),-NETWORKDAYS(EOMONTH(DATE('Reporting Month'!$B$2,'Reporting Month'!$B$1,1),0),Table2[[#This Row],[Referral Date]],Holidays)))</f>
        <v/>
      </c>
      <c r="AF50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06" s="4" t="str">
        <f>IF(OR(Table2[[#This Row],[Referral Date]]="",Table2[[#This Row],[FTC Screening Date]]=""),"",IFERROR(DATEDIF(Table2[[#This Row],[Referral Date]],Table2[[#This Row],[FTC Screening Date]],"d"),IFERROR(IF(DATEDIF(Table2[[#This Row],[FTC Screening Date]],Table2[[#This Row],[Referral Date]],"d")&gt;0,0,""),"")))</f>
        <v/>
      </c>
      <c r="AH506" s="4" t="str">
        <f>IFERROR(VLOOKUP(Table2[[#This Row],[Agency Name]],'Dropdown Values'!A:B,2,FALSE),"")</f>
        <v/>
      </c>
      <c r="AI506" s="2" t="str">
        <f>IF(OR(Table2[[#This Row],[Current Investigation Start Date]]="",Table2[[#This Row],[Referral Date]]=""),"",IFERROR(NETWORKDAYS(I506,J506,Holidays),""))</f>
        <v/>
      </c>
      <c r="AJ506" s="2" t="str">
        <f>IF(OR(Table2[[#This Row],[Initial Engagement Attempt Date]]="",Table2[[#This Row],[FTC Screening Date]]=""),"",IFERROR(NETWORKDAYS(Table2[[#This Row],[Initial Engagement Attempt Date]],Table2[[#This Row],[FTC Screening Date]],Holidays),""))</f>
        <v/>
      </c>
      <c r="AK50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06" s="4">
        <f>COUNTIFS(Table2[Agency Name],Table2[[#This Row],[Agency Name]],Table2[Client ID],Table2[[#This Row],[Client ID]])</f>
        <v>0</v>
      </c>
    </row>
    <row r="507" spans="12:38">
      <c r="L507" s="13"/>
      <c r="M507" s="13"/>
      <c r="N507" s="13"/>
      <c r="P507" s="13"/>
      <c r="W507" s="13"/>
      <c r="X507" s="13"/>
      <c r="AA50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0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07" s="4" t="str" cm="1">
        <f t="array" aca="1" ref="AC50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07" s="4">
        <f ca="1">LEN(Table2[[#This Row],[Data Checks]])</f>
        <v>0</v>
      </c>
      <c r="AE507" s="4" t="str">
        <f>IF(LEN(TRIM(Table2[[#This Row],[Referral Date]]))=0,"",IFERROR(NETWORKDAYS(Table2[[#This Row],[Referral Date]],EOMONTH(DATE('Reporting Month'!$B$2,'Reporting Month'!$B$1,1),0),Holidays),-NETWORKDAYS(EOMONTH(DATE('Reporting Month'!$B$2,'Reporting Month'!$B$1,1),0),Table2[[#This Row],[Referral Date]],Holidays)))</f>
        <v/>
      </c>
      <c r="AF50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07" s="4" t="str">
        <f>IF(OR(Table2[[#This Row],[Referral Date]]="",Table2[[#This Row],[FTC Screening Date]]=""),"",IFERROR(DATEDIF(Table2[[#This Row],[Referral Date]],Table2[[#This Row],[FTC Screening Date]],"d"),IFERROR(IF(DATEDIF(Table2[[#This Row],[FTC Screening Date]],Table2[[#This Row],[Referral Date]],"d")&gt;0,0,""),"")))</f>
        <v/>
      </c>
      <c r="AH507" s="4" t="str">
        <f>IFERROR(VLOOKUP(Table2[[#This Row],[Agency Name]],'Dropdown Values'!A:B,2,FALSE),"")</f>
        <v/>
      </c>
      <c r="AI507" s="2" t="str">
        <f>IF(OR(Table2[[#This Row],[Current Investigation Start Date]]="",Table2[[#This Row],[Referral Date]]=""),"",IFERROR(NETWORKDAYS(I507,J507,Holidays),""))</f>
        <v/>
      </c>
      <c r="AJ507" s="2" t="str">
        <f>IF(OR(Table2[[#This Row],[Initial Engagement Attempt Date]]="",Table2[[#This Row],[FTC Screening Date]]=""),"",IFERROR(NETWORKDAYS(Table2[[#This Row],[Initial Engagement Attempt Date]],Table2[[#This Row],[FTC Screening Date]],Holidays),""))</f>
        <v/>
      </c>
      <c r="AK50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07" s="4">
        <f>COUNTIFS(Table2[Agency Name],Table2[[#This Row],[Agency Name]],Table2[Client ID],Table2[[#This Row],[Client ID]])</f>
        <v>0</v>
      </c>
    </row>
    <row r="508" spans="12:38">
      <c r="L508" s="13"/>
      <c r="M508" s="13"/>
      <c r="N508" s="13"/>
      <c r="P508" s="13"/>
      <c r="W508" s="13"/>
      <c r="X508" s="13"/>
      <c r="AA50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0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08" s="4" t="str" cm="1">
        <f t="array" aca="1" ref="AC50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08" s="4">
        <f ca="1">LEN(Table2[[#This Row],[Data Checks]])</f>
        <v>0</v>
      </c>
      <c r="AE508" s="4" t="str">
        <f>IF(LEN(TRIM(Table2[[#This Row],[Referral Date]]))=0,"",IFERROR(NETWORKDAYS(Table2[[#This Row],[Referral Date]],EOMONTH(DATE('Reporting Month'!$B$2,'Reporting Month'!$B$1,1),0),Holidays),-NETWORKDAYS(EOMONTH(DATE('Reporting Month'!$B$2,'Reporting Month'!$B$1,1),0),Table2[[#This Row],[Referral Date]],Holidays)))</f>
        <v/>
      </c>
      <c r="AF50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08" s="4" t="str">
        <f>IF(OR(Table2[[#This Row],[Referral Date]]="",Table2[[#This Row],[FTC Screening Date]]=""),"",IFERROR(DATEDIF(Table2[[#This Row],[Referral Date]],Table2[[#This Row],[FTC Screening Date]],"d"),IFERROR(IF(DATEDIF(Table2[[#This Row],[FTC Screening Date]],Table2[[#This Row],[Referral Date]],"d")&gt;0,0,""),"")))</f>
        <v/>
      </c>
      <c r="AH508" s="4" t="str">
        <f>IFERROR(VLOOKUP(Table2[[#This Row],[Agency Name]],'Dropdown Values'!A:B,2,FALSE),"")</f>
        <v/>
      </c>
      <c r="AI508" s="2" t="str">
        <f>IF(OR(Table2[[#This Row],[Current Investigation Start Date]]="",Table2[[#This Row],[Referral Date]]=""),"",IFERROR(NETWORKDAYS(I508,J508,Holidays),""))</f>
        <v/>
      </c>
      <c r="AJ508" s="2" t="str">
        <f>IF(OR(Table2[[#This Row],[Initial Engagement Attempt Date]]="",Table2[[#This Row],[FTC Screening Date]]=""),"",IFERROR(NETWORKDAYS(Table2[[#This Row],[Initial Engagement Attempt Date]],Table2[[#This Row],[FTC Screening Date]],Holidays),""))</f>
        <v/>
      </c>
      <c r="AK50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08" s="4">
        <f>COUNTIFS(Table2[Agency Name],Table2[[#This Row],[Agency Name]],Table2[Client ID],Table2[[#This Row],[Client ID]])</f>
        <v>0</v>
      </c>
    </row>
    <row r="509" spans="12:38">
      <c r="L509" s="13"/>
      <c r="M509" s="13"/>
      <c r="N509" s="13"/>
      <c r="P509" s="13"/>
      <c r="W509" s="13"/>
      <c r="X509" s="13"/>
      <c r="AA50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0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09" s="4" t="str" cm="1">
        <f t="array" aca="1" ref="AC50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09" s="4">
        <f ca="1">LEN(Table2[[#This Row],[Data Checks]])</f>
        <v>0</v>
      </c>
      <c r="AE509" s="4" t="str">
        <f>IF(LEN(TRIM(Table2[[#This Row],[Referral Date]]))=0,"",IFERROR(NETWORKDAYS(Table2[[#This Row],[Referral Date]],EOMONTH(DATE('Reporting Month'!$B$2,'Reporting Month'!$B$1,1),0),Holidays),-NETWORKDAYS(EOMONTH(DATE('Reporting Month'!$B$2,'Reporting Month'!$B$1,1),0),Table2[[#This Row],[Referral Date]],Holidays)))</f>
        <v/>
      </c>
      <c r="AF50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09" s="4" t="str">
        <f>IF(OR(Table2[[#This Row],[Referral Date]]="",Table2[[#This Row],[FTC Screening Date]]=""),"",IFERROR(DATEDIF(Table2[[#This Row],[Referral Date]],Table2[[#This Row],[FTC Screening Date]],"d"),IFERROR(IF(DATEDIF(Table2[[#This Row],[FTC Screening Date]],Table2[[#This Row],[Referral Date]],"d")&gt;0,0,""),"")))</f>
        <v/>
      </c>
      <c r="AH509" s="4" t="str">
        <f>IFERROR(VLOOKUP(Table2[[#This Row],[Agency Name]],'Dropdown Values'!A:B,2,FALSE),"")</f>
        <v/>
      </c>
      <c r="AI509" s="2" t="str">
        <f>IF(OR(Table2[[#This Row],[Current Investigation Start Date]]="",Table2[[#This Row],[Referral Date]]=""),"",IFERROR(NETWORKDAYS(I509,J509,Holidays),""))</f>
        <v/>
      </c>
      <c r="AJ509" s="2" t="str">
        <f>IF(OR(Table2[[#This Row],[Initial Engagement Attempt Date]]="",Table2[[#This Row],[FTC Screening Date]]=""),"",IFERROR(NETWORKDAYS(Table2[[#This Row],[Initial Engagement Attempt Date]],Table2[[#This Row],[FTC Screening Date]],Holidays),""))</f>
        <v/>
      </c>
      <c r="AK50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09" s="4">
        <f>COUNTIFS(Table2[Agency Name],Table2[[#This Row],[Agency Name]],Table2[Client ID],Table2[[#This Row],[Client ID]])</f>
        <v>0</v>
      </c>
    </row>
    <row r="510" spans="12:38">
      <c r="L510" s="13"/>
      <c r="M510" s="13"/>
      <c r="N510" s="13"/>
      <c r="P510" s="13"/>
      <c r="W510" s="13"/>
      <c r="X510" s="13"/>
      <c r="AA51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1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10" s="4" t="str" cm="1">
        <f t="array" aca="1" ref="AC51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10" s="4">
        <f ca="1">LEN(Table2[[#This Row],[Data Checks]])</f>
        <v>0</v>
      </c>
      <c r="AE510" s="4" t="str">
        <f>IF(LEN(TRIM(Table2[[#This Row],[Referral Date]]))=0,"",IFERROR(NETWORKDAYS(Table2[[#This Row],[Referral Date]],EOMONTH(DATE('Reporting Month'!$B$2,'Reporting Month'!$B$1,1),0),Holidays),-NETWORKDAYS(EOMONTH(DATE('Reporting Month'!$B$2,'Reporting Month'!$B$1,1),0),Table2[[#This Row],[Referral Date]],Holidays)))</f>
        <v/>
      </c>
      <c r="AF51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10" s="4" t="str">
        <f>IF(OR(Table2[[#This Row],[Referral Date]]="",Table2[[#This Row],[FTC Screening Date]]=""),"",IFERROR(DATEDIF(Table2[[#This Row],[Referral Date]],Table2[[#This Row],[FTC Screening Date]],"d"),IFERROR(IF(DATEDIF(Table2[[#This Row],[FTC Screening Date]],Table2[[#This Row],[Referral Date]],"d")&gt;0,0,""),"")))</f>
        <v/>
      </c>
      <c r="AH510" s="4" t="str">
        <f>IFERROR(VLOOKUP(Table2[[#This Row],[Agency Name]],'Dropdown Values'!A:B,2,FALSE),"")</f>
        <v/>
      </c>
      <c r="AI510" s="2" t="str">
        <f>IF(OR(Table2[[#This Row],[Current Investigation Start Date]]="",Table2[[#This Row],[Referral Date]]=""),"",IFERROR(NETWORKDAYS(I510,J510,Holidays),""))</f>
        <v/>
      </c>
      <c r="AJ510" s="2" t="str">
        <f>IF(OR(Table2[[#This Row],[Initial Engagement Attempt Date]]="",Table2[[#This Row],[FTC Screening Date]]=""),"",IFERROR(NETWORKDAYS(Table2[[#This Row],[Initial Engagement Attempt Date]],Table2[[#This Row],[FTC Screening Date]],Holidays),""))</f>
        <v/>
      </c>
      <c r="AK51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10" s="4">
        <f>COUNTIFS(Table2[Agency Name],Table2[[#This Row],[Agency Name]],Table2[Client ID],Table2[[#This Row],[Client ID]])</f>
        <v>0</v>
      </c>
    </row>
    <row r="511" spans="12:38">
      <c r="L511" s="13"/>
      <c r="M511" s="13"/>
      <c r="N511" s="13"/>
      <c r="P511" s="13"/>
      <c r="W511" s="13"/>
      <c r="X511" s="13"/>
      <c r="AA51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1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11" s="4" t="str" cm="1">
        <f t="array" aca="1" ref="AC51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11" s="4">
        <f ca="1">LEN(Table2[[#This Row],[Data Checks]])</f>
        <v>0</v>
      </c>
      <c r="AE511" s="4" t="str">
        <f>IF(LEN(TRIM(Table2[[#This Row],[Referral Date]]))=0,"",IFERROR(NETWORKDAYS(Table2[[#This Row],[Referral Date]],EOMONTH(DATE('Reporting Month'!$B$2,'Reporting Month'!$B$1,1),0),Holidays),-NETWORKDAYS(EOMONTH(DATE('Reporting Month'!$B$2,'Reporting Month'!$B$1,1),0),Table2[[#This Row],[Referral Date]],Holidays)))</f>
        <v/>
      </c>
      <c r="AF51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11" s="4" t="str">
        <f>IF(OR(Table2[[#This Row],[Referral Date]]="",Table2[[#This Row],[FTC Screening Date]]=""),"",IFERROR(DATEDIF(Table2[[#This Row],[Referral Date]],Table2[[#This Row],[FTC Screening Date]],"d"),IFERROR(IF(DATEDIF(Table2[[#This Row],[FTC Screening Date]],Table2[[#This Row],[Referral Date]],"d")&gt;0,0,""),"")))</f>
        <v/>
      </c>
      <c r="AH511" s="4" t="str">
        <f>IFERROR(VLOOKUP(Table2[[#This Row],[Agency Name]],'Dropdown Values'!A:B,2,FALSE),"")</f>
        <v/>
      </c>
      <c r="AI511" s="2" t="str">
        <f>IF(OR(Table2[[#This Row],[Current Investigation Start Date]]="",Table2[[#This Row],[Referral Date]]=""),"",IFERROR(NETWORKDAYS(I511,J511,Holidays),""))</f>
        <v/>
      </c>
      <c r="AJ511" s="2" t="str">
        <f>IF(OR(Table2[[#This Row],[Initial Engagement Attempt Date]]="",Table2[[#This Row],[FTC Screening Date]]=""),"",IFERROR(NETWORKDAYS(Table2[[#This Row],[Initial Engagement Attempt Date]],Table2[[#This Row],[FTC Screening Date]],Holidays),""))</f>
        <v/>
      </c>
      <c r="AK51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11" s="4">
        <f>COUNTIFS(Table2[Agency Name],Table2[[#This Row],[Agency Name]],Table2[Client ID],Table2[[#This Row],[Client ID]])</f>
        <v>0</v>
      </c>
    </row>
    <row r="512" spans="12:38">
      <c r="L512" s="13"/>
      <c r="M512" s="13"/>
      <c r="N512" s="13"/>
      <c r="P512" s="13"/>
      <c r="W512" s="13"/>
      <c r="X512" s="13"/>
      <c r="AA51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1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12" s="4" t="str" cm="1">
        <f t="array" aca="1" ref="AC51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12" s="4">
        <f ca="1">LEN(Table2[[#This Row],[Data Checks]])</f>
        <v>0</v>
      </c>
      <c r="AE512" s="4" t="str">
        <f>IF(LEN(TRIM(Table2[[#This Row],[Referral Date]]))=0,"",IFERROR(NETWORKDAYS(Table2[[#This Row],[Referral Date]],EOMONTH(DATE('Reporting Month'!$B$2,'Reporting Month'!$B$1,1),0),Holidays),-NETWORKDAYS(EOMONTH(DATE('Reporting Month'!$B$2,'Reporting Month'!$B$1,1),0),Table2[[#This Row],[Referral Date]],Holidays)))</f>
        <v/>
      </c>
      <c r="AF51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12" s="4" t="str">
        <f>IF(OR(Table2[[#This Row],[Referral Date]]="",Table2[[#This Row],[FTC Screening Date]]=""),"",IFERROR(DATEDIF(Table2[[#This Row],[Referral Date]],Table2[[#This Row],[FTC Screening Date]],"d"),IFERROR(IF(DATEDIF(Table2[[#This Row],[FTC Screening Date]],Table2[[#This Row],[Referral Date]],"d")&gt;0,0,""),"")))</f>
        <v/>
      </c>
      <c r="AH512" s="4" t="str">
        <f>IFERROR(VLOOKUP(Table2[[#This Row],[Agency Name]],'Dropdown Values'!A:B,2,FALSE),"")</f>
        <v/>
      </c>
      <c r="AI512" s="2" t="str">
        <f>IF(OR(Table2[[#This Row],[Current Investigation Start Date]]="",Table2[[#This Row],[Referral Date]]=""),"",IFERROR(NETWORKDAYS(I512,J512,Holidays),""))</f>
        <v/>
      </c>
      <c r="AJ512" s="2" t="str">
        <f>IF(OR(Table2[[#This Row],[Initial Engagement Attempt Date]]="",Table2[[#This Row],[FTC Screening Date]]=""),"",IFERROR(NETWORKDAYS(Table2[[#This Row],[Initial Engagement Attempt Date]],Table2[[#This Row],[FTC Screening Date]],Holidays),""))</f>
        <v/>
      </c>
      <c r="AK51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12" s="4">
        <f>COUNTIFS(Table2[Agency Name],Table2[[#This Row],[Agency Name]],Table2[Client ID],Table2[[#This Row],[Client ID]])</f>
        <v>0</v>
      </c>
    </row>
    <row r="513" spans="12:38">
      <c r="L513" s="13"/>
      <c r="M513" s="13"/>
      <c r="N513" s="13"/>
      <c r="P513" s="13"/>
      <c r="W513" s="13"/>
      <c r="X513" s="13"/>
      <c r="AA51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1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13" s="4" t="str" cm="1">
        <f t="array" aca="1" ref="AC51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13" s="4">
        <f ca="1">LEN(Table2[[#This Row],[Data Checks]])</f>
        <v>0</v>
      </c>
      <c r="AE513" s="4" t="str">
        <f>IF(LEN(TRIM(Table2[[#This Row],[Referral Date]]))=0,"",IFERROR(NETWORKDAYS(Table2[[#This Row],[Referral Date]],EOMONTH(DATE('Reporting Month'!$B$2,'Reporting Month'!$B$1,1),0),Holidays),-NETWORKDAYS(EOMONTH(DATE('Reporting Month'!$B$2,'Reporting Month'!$B$1,1),0),Table2[[#This Row],[Referral Date]],Holidays)))</f>
        <v/>
      </c>
      <c r="AF51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13" s="4" t="str">
        <f>IF(OR(Table2[[#This Row],[Referral Date]]="",Table2[[#This Row],[FTC Screening Date]]=""),"",IFERROR(DATEDIF(Table2[[#This Row],[Referral Date]],Table2[[#This Row],[FTC Screening Date]],"d"),IFERROR(IF(DATEDIF(Table2[[#This Row],[FTC Screening Date]],Table2[[#This Row],[Referral Date]],"d")&gt;0,0,""),"")))</f>
        <v/>
      </c>
      <c r="AH513" s="4" t="str">
        <f>IFERROR(VLOOKUP(Table2[[#This Row],[Agency Name]],'Dropdown Values'!A:B,2,FALSE),"")</f>
        <v/>
      </c>
      <c r="AI513" s="2" t="str">
        <f>IF(OR(Table2[[#This Row],[Current Investigation Start Date]]="",Table2[[#This Row],[Referral Date]]=""),"",IFERROR(NETWORKDAYS(I513,J513,Holidays),""))</f>
        <v/>
      </c>
      <c r="AJ513" s="2" t="str">
        <f>IF(OR(Table2[[#This Row],[Initial Engagement Attempt Date]]="",Table2[[#This Row],[FTC Screening Date]]=""),"",IFERROR(NETWORKDAYS(Table2[[#This Row],[Initial Engagement Attempt Date]],Table2[[#This Row],[FTC Screening Date]],Holidays),""))</f>
        <v/>
      </c>
      <c r="AK51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13" s="4">
        <f>COUNTIFS(Table2[Agency Name],Table2[[#This Row],[Agency Name]],Table2[Client ID],Table2[[#This Row],[Client ID]])</f>
        <v>0</v>
      </c>
    </row>
    <row r="514" spans="12:38">
      <c r="L514" s="13"/>
      <c r="M514" s="13"/>
      <c r="N514" s="13"/>
      <c r="P514" s="13"/>
      <c r="W514" s="13"/>
      <c r="X514" s="13"/>
      <c r="AA51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1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14" s="4" t="str" cm="1">
        <f t="array" aca="1" ref="AC51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14" s="4">
        <f ca="1">LEN(Table2[[#This Row],[Data Checks]])</f>
        <v>0</v>
      </c>
      <c r="AE514" s="4" t="str">
        <f>IF(LEN(TRIM(Table2[[#This Row],[Referral Date]]))=0,"",IFERROR(NETWORKDAYS(Table2[[#This Row],[Referral Date]],EOMONTH(DATE('Reporting Month'!$B$2,'Reporting Month'!$B$1,1),0),Holidays),-NETWORKDAYS(EOMONTH(DATE('Reporting Month'!$B$2,'Reporting Month'!$B$1,1),0),Table2[[#This Row],[Referral Date]],Holidays)))</f>
        <v/>
      </c>
      <c r="AF51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14" s="4" t="str">
        <f>IF(OR(Table2[[#This Row],[Referral Date]]="",Table2[[#This Row],[FTC Screening Date]]=""),"",IFERROR(DATEDIF(Table2[[#This Row],[Referral Date]],Table2[[#This Row],[FTC Screening Date]],"d"),IFERROR(IF(DATEDIF(Table2[[#This Row],[FTC Screening Date]],Table2[[#This Row],[Referral Date]],"d")&gt;0,0,""),"")))</f>
        <v/>
      </c>
      <c r="AH514" s="4" t="str">
        <f>IFERROR(VLOOKUP(Table2[[#This Row],[Agency Name]],'Dropdown Values'!A:B,2,FALSE),"")</f>
        <v/>
      </c>
      <c r="AI514" s="2" t="str">
        <f>IF(OR(Table2[[#This Row],[Current Investigation Start Date]]="",Table2[[#This Row],[Referral Date]]=""),"",IFERROR(NETWORKDAYS(I514,J514,Holidays),""))</f>
        <v/>
      </c>
      <c r="AJ514" s="2" t="str">
        <f>IF(OR(Table2[[#This Row],[Initial Engagement Attempt Date]]="",Table2[[#This Row],[FTC Screening Date]]=""),"",IFERROR(NETWORKDAYS(Table2[[#This Row],[Initial Engagement Attempt Date]],Table2[[#This Row],[FTC Screening Date]],Holidays),""))</f>
        <v/>
      </c>
      <c r="AK51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14" s="4">
        <f>COUNTIFS(Table2[Agency Name],Table2[[#This Row],[Agency Name]],Table2[Client ID],Table2[[#This Row],[Client ID]])</f>
        <v>0</v>
      </c>
    </row>
    <row r="515" spans="12:38">
      <c r="L515" s="13"/>
      <c r="M515" s="13"/>
      <c r="N515" s="13"/>
      <c r="P515" s="13"/>
      <c r="W515" s="13"/>
      <c r="X515" s="13"/>
      <c r="AA51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1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15" s="4" t="str" cm="1">
        <f t="array" aca="1" ref="AC51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15" s="4">
        <f ca="1">LEN(Table2[[#This Row],[Data Checks]])</f>
        <v>0</v>
      </c>
      <c r="AE515" s="4" t="str">
        <f>IF(LEN(TRIM(Table2[[#This Row],[Referral Date]]))=0,"",IFERROR(NETWORKDAYS(Table2[[#This Row],[Referral Date]],EOMONTH(DATE('Reporting Month'!$B$2,'Reporting Month'!$B$1,1),0),Holidays),-NETWORKDAYS(EOMONTH(DATE('Reporting Month'!$B$2,'Reporting Month'!$B$1,1),0),Table2[[#This Row],[Referral Date]],Holidays)))</f>
        <v/>
      </c>
      <c r="AF51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15" s="4" t="str">
        <f>IF(OR(Table2[[#This Row],[Referral Date]]="",Table2[[#This Row],[FTC Screening Date]]=""),"",IFERROR(DATEDIF(Table2[[#This Row],[Referral Date]],Table2[[#This Row],[FTC Screening Date]],"d"),IFERROR(IF(DATEDIF(Table2[[#This Row],[FTC Screening Date]],Table2[[#This Row],[Referral Date]],"d")&gt;0,0,""),"")))</f>
        <v/>
      </c>
      <c r="AH515" s="4" t="str">
        <f>IFERROR(VLOOKUP(Table2[[#This Row],[Agency Name]],'Dropdown Values'!A:B,2,FALSE),"")</f>
        <v/>
      </c>
      <c r="AI515" s="2" t="str">
        <f>IF(OR(Table2[[#This Row],[Current Investigation Start Date]]="",Table2[[#This Row],[Referral Date]]=""),"",IFERROR(NETWORKDAYS(I515,J515,Holidays),""))</f>
        <v/>
      </c>
      <c r="AJ515" s="2" t="str">
        <f>IF(OR(Table2[[#This Row],[Initial Engagement Attempt Date]]="",Table2[[#This Row],[FTC Screening Date]]=""),"",IFERROR(NETWORKDAYS(Table2[[#This Row],[Initial Engagement Attempt Date]],Table2[[#This Row],[FTC Screening Date]],Holidays),""))</f>
        <v/>
      </c>
      <c r="AK51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15" s="4">
        <f>COUNTIFS(Table2[Agency Name],Table2[[#This Row],[Agency Name]],Table2[Client ID],Table2[[#This Row],[Client ID]])</f>
        <v>0</v>
      </c>
    </row>
    <row r="516" spans="12:38">
      <c r="L516" s="13"/>
      <c r="M516" s="13"/>
      <c r="N516" s="13"/>
      <c r="P516" s="13"/>
      <c r="W516" s="13"/>
      <c r="X516" s="13"/>
      <c r="AA51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1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16" s="4" t="str" cm="1">
        <f t="array" aca="1" ref="AC51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16" s="4">
        <f ca="1">LEN(Table2[[#This Row],[Data Checks]])</f>
        <v>0</v>
      </c>
      <c r="AE516" s="4" t="str">
        <f>IF(LEN(TRIM(Table2[[#This Row],[Referral Date]]))=0,"",IFERROR(NETWORKDAYS(Table2[[#This Row],[Referral Date]],EOMONTH(DATE('Reporting Month'!$B$2,'Reporting Month'!$B$1,1),0),Holidays),-NETWORKDAYS(EOMONTH(DATE('Reporting Month'!$B$2,'Reporting Month'!$B$1,1),0),Table2[[#This Row],[Referral Date]],Holidays)))</f>
        <v/>
      </c>
      <c r="AF51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16" s="4" t="str">
        <f>IF(OR(Table2[[#This Row],[Referral Date]]="",Table2[[#This Row],[FTC Screening Date]]=""),"",IFERROR(DATEDIF(Table2[[#This Row],[Referral Date]],Table2[[#This Row],[FTC Screening Date]],"d"),IFERROR(IF(DATEDIF(Table2[[#This Row],[FTC Screening Date]],Table2[[#This Row],[Referral Date]],"d")&gt;0,0,""),"")))</f>
        <v/>
      </c>
      <c r="AH516" s="4" t="str">
        <f>IFERROR(VLOOKUP(Table2[[#This Row],[Agency Name]],'Dropdown Values'!A:B,2,FALSE),"")</f>
        <v/>
      </c>
      <c r="AI516" s="2" t="str">
        <f>IF(OR(Table2[[#This Row],[Current Investigation Start Date]]="",Table2[[#This Row],[Referral Date]]=""),"",IFERROR(NETWORKDAYS(I516,J516,Holidays),""))</f>
        <v/>
      </c>
      <c r="AJ516" s="2" t="str">
        <f>IF(OR(Table2[[#This Row],[Initial Engagement Attempt Date]]="",Table2[[#This Row],[FTC Screening Date]]=""),"",IFERROR(NETWORKDAYS(Table2[[#This Row],[Initial Engagement Attempt Date]],Table2[[#This Row],[FTC Screening Date]],Holidays),""))</f>
        <v/>
      </c>
      <c r="AK51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16" s="4">
        <f>COUNTIFS(Table2[Agency Name],Table2[[#This Row],[Agency Name]],Table2[Client ID],Table2[[#This Row],[Client ID]])</f>
        <v>0</v>
      </c>
    </row>
    <row r="517" spans="12:38">
      <c r="L517" s="13"/>
      <c r="M517" s="13"/>
      <c r="N517" s="13"/>
      <c r="P517" s="13"/>
      <c r="W517" s="13"/>
      <c r="X517" s="13"/>
      <c r="AA51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1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17" s="4" t="str" cm="1">
        <f t="array" aca="1" ref="AC51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17" s="4">
        <f ca="1">LEN(Table2[[#This Row],[Data Checks]])</f>
        <v>0</v>
      </c>
      <c r="AE517" s="4" t="str">
        <f>IF(LEN(TRIM(Table2[[#This Row],[Referral Date]]))=0,"",IFERROR(NETWORKDAYS(Table2[[#This Row],[Referral Date]],EOMONTH(DATE('Reporting Month'!$B$2,'Reporting Month'!$B$1,1),0),Holidays),-NETWORKDAYS(EOMONTH(DATE('Reporting Month'!$B$2,'Reporting Month'!$B$1,1),0),Table2[[#This Row],[Referral Date]],Holidays)))</f>
        <v/>
      </c>
      <c r="AF51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17" s="4" t="str">
        <f>IF(OR(Table2[[#This Row],[Referral Date]]="",Table2[[#This Row],[FTC Screening Date]]=""),"",IFERROR(DATEDIF(Table2[[#This Row],[Referral Date]],Table2[[#This Row],[FTC Screening Date]],"d"),IFERROR(IF(DATEDIF(Table2[[#This Row],[FTC Screening Date]],Table2[[#This Row],[Referral Date]],"d")&gt;0,0,""),"")))</f>
        <v/>
      </c>
      <c r="AH517" s="4" t="str">
        <f>IFERROR(VLOOKUP(Table2[[#This Row],[Agency Name]],'Dropdown Values'!A:B,2,FALSE),"")</f>
        <v/>
      </c>
      <c r="AI517" s="2" t="str">
        <f>IF(OR(Table2[[#This Row],[Current Investigation Start Date]]="",Table2[[#This Row],[Referral Date]]=""),"",IFERROR(NETWORKDAYS(I517,J517,Holidays),""))</f>
        <v/>
      </c>
      <c r="AJ517" s="2" t="str">
        <f>IF(OR(Table2[[#This Row],[Initial Engagement Attempt Date]]="",Table2[[#This Row],[FTC Screening Date]]=""),"",IFERROR(NETWORKDAYS(Table2[[#This Row],[Initial Engagement Attempt Date]],Table2[[#This Row],[FTC Screening Date]],Holidays),""))</f>
        <v/>
      </c>
      <c r="AK51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17" s="4">
        <f>COUNTIFS(Table2[Agency Name],Table2[[#This Row],[Agency Name]],Table2[Client ID],Table2[[#This Row],[Client ID]])</f>
        <v>0</v>
      </c>
    </row>
    <row r="518" spans="12:38">
      <c r="L518" s="13"/>
      <c r="M518" s="13"/>
      <c r="N518" s="13"/>
      <c r="P518" s="13"/>
      <c r="W518" s="13"/>
      <c r="X518" s="13"/>
      <c r="AA51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1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18" s="4" t="str" cm="1">
        <f t="array" aca="1" ref="AC51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18" s="4">
        <f ca="1">LEN(Table2[[#This Row],[Data Checks]])</f>
        <v>0</v>
      </c>
      <c r="AE518" s="4" t="str">
        <f>IF(LEN(TRIM(Table2[[#This Row],[Referral Date]]))=0,"",IFERROR(NETWORKDAYS(Table2[[#This Row],[Referral Date]],EOMONTH(DATE('Reporting Month'!$B$2,'Reporting Month'!$B$1,1),0),Holidays),-NETWORKDAYS(EOMONTH(DATE('Reporting Month'!$B$2,'Reporting Month'!$B$1,1),0),Table2[[#This Row],[Referral Date]],Holidays)))</f>
        <v/>
      </c>
      <c r="AF51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18" s="4" t="str">
        <f>IF(OR(Table2[[#This Row],[Referral Date]]="",Table2[[#This Row],[FTC Screening Date]]=""),"",IFERROR(DATEDIF(Table2[[#This Row],[Referral Date]],Table2[[#This Row],[FTC Screening Date]],"d"),IFERROR(IF(DATEDIF(Table2[[#This Row],[FTC Screening Date]],Table2[[#This Row],[Referral Date]],"d")&gt;0,0,""),"")))</f>
        <v/>
      </c>
      <c r="AH518" s="4" t="str">
        <f>IFERROR(VLOOKUP(Table2[[#This Row],[Agency Name]],'Dropdown Values'!A:B,2,FALSE),"")</f>
        <v/>
      </c>
      <c r="AI518" s="2" t="str">
        <f>IF(OR(Table2[[#This Row],[Current Investigation Start Date]]="",Table2[[#This Row],[Referral Date]]=""),"",IFERROR(NETWORKDAYS(I518,J518,Holidays),""))</f>
        <v/>
      </c>
      <c r="AJ518" s="2" t="str">
        <f>IF(OR(Table2[[#This Row],[Initial Engagement Attempt Date]]="",Table2[[#This Row],[FTC Screening Date]]=""),"",IFERROR(NETWORKDAYS(Table2[[#This Row],[Initial Engagement Attempt Date]],Table2[[#This Row],[FTC Screening Date]],Holidays),""))</f>
        <v/>
      </c>
      <c r="AK51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18" s="4">
        <f>COUNTIFS(Table2[Agency Name],Table2[[#This Row],[Agency Name]],Table2[Client ID],Table2[[#This Row],[Client ID]])</f>
        <v>0</v>
      </c>
    </row>
    <row r="519" spans="12:38">
      <c r="L519" s="13"/>
      <c r="M519" s="13"/>
      <c r="N519" s="13"/>
      <c r="P519" s="13"/>
      <c r="W519" s="13"/>
      <c r="X519" s="13"/>
      <c r="AA51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1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19" s="4" t="str" cm="1">
        <f t="array" aca="1" ref="AC51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19" s="4">
        <f ca="1">LEN(Table2[[#This Row],[Data Checks]])</f>
        <v>0</v>
      </c>
      <c r="AE519" s="4" t="str">
        <f>IF(LEN(TRIM(Table2[[#This Row],[Referral Date]]))=0,"",IFERROR(NETWORKDAYS(Table2[[#This Row],[Referral Date]],EOMONTH(DATE('Reporting Month'!$B$2,'Reporting Month'!$B$1,1),0),Holidays),-NETWORKDAYS(EOMONTH(DATE('Reporting Month'!$B$2,'Reporting Month'!$B$1,1),0),Table2[[#This Row],[Referral Date]],Holidays)))</f>
        <v/>
      </c>
      <c r="AF51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19" s="4" t="str">
        <f>IF(OR(Table2[[#This Row],[Referral Date]]="",Table2[[#This Row],[FTC Screening Date]]=""),"",IFERROR(DATEDIF(Table2[[#This Row],[Referral Date]],Table2[[#This Row],[FTC Screening Date]],"d"),IFERROR(IF(DATEDIF(Table2[[#This Row],[FTC Screening Date]],Table2[[#This Row],[Referral Date]],"d")&gt;0,0,""),"")))</f>
        <v/>
      </c>
      <c r="AH519" s="4" t="str">
        <f>IFERROR(VLOOKUP(Table2[[#This Row],[Agency Name]],'Dropdown Values'!A:B,2,FALSE),"")</f>
        <v/>
      </c>
      <c r="AI519" s="2" t="str">
        <f>IF(OR(Table2[[#This Row],[Current Investigation Start Date]]="",Table2[[#This Row],[Referral Date]]=""),"",IFERROR(NETWORKDAYS(I519,J519,Holidays),""))</f>
        <v/>
      </c>
      <c r="AJ519" s="2" t="str">
        <f>IF(OR(Table2[[#This Row],[Initial Engagement Attempt Date]]="",Table2[[#This Row],[FTC Screening Date]]=""),"",IFERROR(NETWORKDAYS(Table2[[#This Row],[Initial Engagement Attempt Date]],Table2[[#This Row],[FTC Screening Date]],Holidays),""))</f>
        <v/>
      </c>
      <c r="AK51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19" s="4">
        <f>COUNTIFS(Table2[Agency Name],Table2[[#This Row],[Agency Name]],Table2[Client ID],Table2[[#This Row],[Client ID]])</f>
        <v>0</v>
      </c>
    </row>
    <row r="520" spans="12:38">
      <c r="L520" s="13"/>
      <c r="M520" s="13"/>
      <c r="N520" s="13"/>
      <c r="P520" s="13"/>
      <c r="W520" s="13"/>
      <c r="X520" s="13"/>
      <c r="AA52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2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20" s="4" t="str" cm="1">
        <f t="array" aca="1" ref="AC52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20" s="4">
        <f ca="1">LEN(Table2[[#This Row],[Data Checks]])</f>
        <v>0</v>
      </c>
      <c r="AE520" s="4" t="str">
        <f>IF(LEN(TRIM(Table2[[#This Row],[Referral Date]]))=0,"",IFERROR(NETWORKDAYS(Table2[[#This Row],[Referral Date]],EOMONTH(DATE('Reporting Month'!$B$2,'Reporting Month'!$B$1,1),0),Holidays),-NETWORKDAYS(EOMONTH(DATE('Reporting Month'!$B$2,'Reporting Month'!$B$1,1),0),Table2[[#This Row],[Referral Date]],Holidays)))</f>
        <v/>
      </c>
      <c r="AF52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20" s="4" t="str">
        <f>IF(OR(Table2[[#This Row],[Referral Date]]="",Table2[[#This Row],[FTC Screening Date]]=""),"",IFERROR(DATEDIF(Table2[[#This Row],[Referral Date]],Table2[[#This Row],[FTC Screening Date]],"d"),IFERROR(IF(DATEDIF(Table2[[#This Row],[FTC Screening Date]],Table2[[#This Row],[Referral Date]],"d")&gt;0,0,""),"")))</f>
        <v/>
      </c>
      <c r="AH520" s="4" t="str">
        <f>IFERROR(VLOOKUP(Table2[[#This Row],[Agency Name]],'Dropdown Values'!A:B,2,FALSE),"")</f>
        <v/>
      </c>
      <c r="AI520" s="2" t="str">
        <f>IF(OR(Table2[[#This Row],[Current Investigation Start Date]]="",Table2[[#This Row],[Referral Date]]=""),"",IFERROR(NETWORKDAYS(I520,J520,Holidays),""))</f>
        <v/>
      </c>
      <c r="AJ520" s="2" t="str">
        <f>IF(OR(Table2[[#This Row],[Initial Engagement Attempt Date]]="",Table2[[#This Row],[FTC Screening Date]]=""),"",IFERROR(NETWORKDAYS(Table2[[#This Row],[Initial Engagement Attempt Date]],Table2[[#This Row],[FTC Screening Date]],Holidays),""))</f>
        <v/>
      </c>
      <c r="AK52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20" s="4">
        <f>COUNTIFS(Table2[Agency Name],Table2[[#This Row],[Agency Name]],Table2[Client ID],Table2[[#This Row],[Client ID]])</f>
        <v>0</v>
      </c>
    </row>
    <row r="521" spans="12:38">
      <c r="L521" s="13"/>
      <c r="M521" s="13"/>
      <c r="N521" s="13"/>
      <c r="P521" s="13"/>
      <c r="W521" s="13"/>
      <c r="X521" s="13"/>
      <c r="AA52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2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21" s="4" t="str" cm="1">
        <f t="array" aca="1" ref="AC52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21" s="4">
        <f ca="1">LEN(Table2[[#This Row],[Data Checks]])</f>
        <v>0</v>
      </c>
      <c r="AE521" s="4" t="str">
        <f>IF(LEN(TRIM(Table2[[#This Row],[Referral Date]]))=0,"",IFERROR(NETWORKDAYS(Table2[[#This Row],[Referral Date]],EOMONTH(DATE('Reporting Month'!$B$2,'Reporting Month'!$B$1,1),0),Holidays),-NETWORKDAYS(EOMONTH(DATE('Reporting Month'!$B$2,'Reporting Month'!$B$1,1),0),Table2[[#This Row],[Referral Date]],Holidays)))</f>
        <v/>
      </c>
      <c r="AF52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21" s="4" t="str">
        <f>IF(OR(Table2[[#This Row],[Referral Date]]="",Table2[[#This Row],[FTC Screening Date]]=""),"",IFERROR(DATEDIF(Table2[[#This Row],[Referral Date]],Table2[[#This Row],[FTC Screening Date]],"d"),IFERROR(IF(DATEDIF(Table2[[#This Row],[FTC Screening Date]],Table2[[#This Row],[Referral Date]],"d")&gt;0,0,""),"")))</f>
        <v/>
      </c>
      <c r="AH521" s="4" t="str">
        <f>IFERROR(VLOOKUP(Table2[[#This Row],[Agency Name]],'Dropdown Values'!A:B,2,FALSE),"")</f>
        <v/>
      </c>
      <c r="AI521" s="2" t="str">
        <f>IF(OR(Table2[[#This Row],[Current Investigation Start Date]]="",Table2[[#This Row],[Referral Date]]=""),"",IFERROR(NETWORKDAYS(I521,J521,Holidays),""))</f>
        <v/>
      </c>
      <c r="AJ521" s="2" t="str">
        <f>IF(OR(Table2[[#This Row],[Initial Engagement Attempt Date]]="",Table2[[#This Row],[FTC Screening Date]]=""),"",IFERROR(NETWORKDAYS(Table2[[#This Row],[Initial Engagement Attempt Date]],Table2[[#This Row],[FTC Screening Date]],Holidays),""))</f>
        <v/>
      </c>
      <c r="AK52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21" s="4">
        <f>COUNTIFS(Table2[Agency Name],Table2[[#This Row],[Agency Name]],Table2[Client ID],Table2[[#This Row],[Client ID]])</f>
        <v>0</v>
      </c>
    </row>
    <row r="522" spans="12:38">
      <c r="L522" s="13"/>
      <c r="M522" s="13"/>
      <c r="N522" s="13"/>
      <c r="P522" s="13"/>
      <c r="W522" s="13"/>
      <c r="X522" s="13"/>
      <c r="AA52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2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22" s="4" t="str" cm="1">
        <f t="array" aca="1" ref="AC52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22" s="4">
        <f ca="1">LEN(Table2[[#This Row],[Data Checks]])</f>
        <v>0</v>
      </c>
      <c r="AE522" s="4" t="str">
        <f>IF(LEN(TRIM(Table2[[#This Row],[Referral Date]]))=0,"",IFERROR(NETWORKDAYS(Table2[[#This Row],[Referral Date]],EOMONTH(DATE('Reporting Month'!$B$2,'Reporting Month'!$B$1,1),0),Holidays),-NETWORKDAYS(EOMONTH(DATE('Reporting Month'!$B$2,'Reporting Month'!$B$1,1),0),Table2[[#This Row],[Referral Date]],Holidays)))</f>
        <v/>
      </c>
      <c r="AF52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22" s="4" t="str">
        <f>IF(OR(Table2[[#This Row],[Referral Date]]="",Table2[[#This Row],[FTC Screening Date]]=""),"",IFERROR(DATEDIF(Table2[[#This Row],[Referral Date]],Table2[[#This Row],[FTC Screening Date]],"d"),IFERROR(IF(DATEDIF(Table2[[#This Row],[FTC Screening Date]],Table2[[#This Row],[Referral Date]],"d")&gt;0,0,""),"")))</f>
        <v/>
      </c>
      <c r="AH522" s="4" t="str">
        <f>IFERROR(VLOOKUP(Table2[[#This Row],[Agency Name]],'Dropdown Values'!A:B,2,FALSE),"")</f>
        <v/>
      </c>
      <c r="AI522" s="2" t="str">
        <f>IF(OR(Table2[[#This Row],[Current Investigation Start Date]]="",Table2[[#This Row],[Referral Date]]=""),"",IFERROR(NETWORKDAYS(I522,J522,Holidays),""))</f>
        <v/>
      </c>
      <c r="AJ522" s="2" t="str">
        <f>IF(OR(Table2[[#This Row],[Initial Engagement Attempt Date]]="",Table2[[#This Row],[FTC Screening Date]]=""),"",IFERROR(NETWORKDAYS(Table2[[#This Row],[Initial Engagement Attempt Date]],Table2[[#This Row],[FTC Screening Date]],Holidays),""))</f>
        <v/>
      </c>
      <c r="AK52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22" s="4">
        <f>COUNTIFS(Table2[Agency Name],Table2[[#This Row],[Agency Name]],Table2[Client ID],Table2[[#This Row],[Client ID]])</f>
        <v>0</v>
      </c>
    </row>
    <row r="523" spans="12:38">
      <c r="L523" s="13"/>
      <c r="M523" s="13"/>
      <c r="N523" s="13"/>
      <c r="P523" s="13"/>
      <c r="W523" s="13"/>
      <c r="X523" s="13"/>
      <c r="AA52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2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23" s="4" t="str" cm="1">
        <f t="array" aca="1" ref="AC52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23" s="4">
        <f ca="1">LEN(Table2[[#This Row],[Data Checks]])</f>
        <v>0</v>
      </c>
      <c r="AE523" s="4" t="str">
        <f>IF(LEN(TRIM(Table2[[#This Row],[Referral Date]]))=0,"",IFERROR(NETWORKDAYS(Table2[[#This Row],[Referral Date]],EOMONTH(DATE('Reporting Month'!$B$2,'Reporting Month'!$B$1,1),0),Holidays),-NETWORKDAYS(EOMONTH(DATE('Reporting Month'!$B$2,'Reporting Month'!$B$1,1),0),Table2[[#This Row],[Referral Date]],Holidays)))</f>
        <v/>
      </c>
      <c r="AF52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23" s="4" t="str">
        <f>IF(OR(Table2[[#This Row],[Referral Date]]="",Table2[[#This Row],[FTC Screening Date]]=""),"",IFERROR(DATEDIF(Table2[[#This Row],[Referral Date]],Table2[[#This Row],[FTC Screening Date]],"d"),IFERROR(IF(DATEDIF(Table2[[#This Row],[FTC Screening Date]],Table2[[#This Row],[Referral Date]],"d")&gt;0,0,""),"")))</f>
        <v/>
      </c>
      <c r="AH523" s="4" t="str">
        <f>IFERROR(VLOOKUP(Table2[[#This Row],[Agency Name]],'Dropdown Values'!A:B,2,FALSE),"")</f>
        <v/>
      </c>
      <c r="AI523" s="2" t="str">
        <f>IF(OR(Table2[[#This Row],[Current Investigation Start Date]]="",Table2[[#This Row],[Referral Date]]=""),"",IFERROR(NETWORKDAYS(I523,J523,Holidays),""))</f>
        <v/>
      </c>
      <c r="AJ523" s="2" t="str">
        <f>IF(OR(Table2[[#This Row],[Initial Engagement Attempt Date]]="",Table2[[#This Row],[FTC Screening Date]]=""),"",IFERROR(NETWORKDAYS(Table2[[#This Row],[Initial Engagement Attempt Date]],Table2[[#This Row],[FTC Screening Date]],Holidays),""))</f>
        <v/>
      </c>
      <c r="AK52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23" s="4">
        <f>COUNTIFS(Table2[Agency Name],Table2[[#This Row],[Agency Name]],Table2[Client ID],Table2[[#This Row],[Client ID]])</f>
        <v>0</v>
      </c>
    </row>
    <row r="524" spans="12:38">
      <c r="L524" s="13"/>
      <c r="M524" s="13"/>
      <c r="N524" s="13"/>
      <c r="P524" s="13"/>
      <c r="W524" s="13"/>
      <c r="X524" s="13"/>
      <c r="AA52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2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24" s="4" t="str" cm="1">
        <f t="array" aca="1" ref="AC52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24" s="4">
        <f ca="1">LEN(Table2[[#This Row],[Data Checks]])</f>
        <v>0</v>
      </c>
      <c r="AE524" s="4" t="str">
        <f>IF(LEN(TRIM(Table2[[#This Row],[Referral Date]]))=0,"",IFERROR(NETWORKDAYS(Table2[[#This Row],[Referral Date]],EOMONTH(DATE('Reporting Month'!$B$2,'Reporting Month'!$B$1,1),0),Holidays),-NETWORKDAYS(EOMONTH(DATE('Reporting Month'!$B$2,'Reporting Month'!$B$1,1),0),Table2[[#This Row],[Referral Date]],Holidays)))</f>
        <v/>
      </c>
      <c r="AF52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24" s="4" t="str">
        <f>IF(OR(Table2[[#This Row],[Referral Date]]="",Table2[[#This Row],[FTC Screening Date]]=""),"",IFERROR(DATEDIF(Table2[[#This Row],[Referral Date]],Table2[[#This Row],[FTC Screening Date]],"d"),IFERROR(IF(DATEDIF(Table2[[#This Row],[FTC Screening Date]],Table2[[#This Row],[Referral Date]],"d")&gt;0,0,""),"")))</f>
        <v/>
      </c>
      <c r="AH524" s="4" t="str">
        <f>IFERROR(VLOOKUP(Table2[[#This Row],[Agency Name]],'Dropdown Values'!A:B,2,FALSE),"")</f>
        <v/>
      </c>
      <c r="AI524" s="2" t="str">
        <f>IF(OR(Table2[[#This Row],[Current Investigation Start Date]]="",Table2[[#This Row],[Referral Date]]=""),"",IFERROR(NETWORKDAYS(I524,J524,Holidays),""))</f>
        <v/>
      </c>
      <c r="AJ524" s="2" t="str">
        <f>IF(OR(Table2[[#This Row],[Initial Engagement Attempt Date]]="",Table2[[#This Row],[FTC Screening Date]]=""),"",IFERROR(NETWORKDAYS(Table2[[#This Row],[Initial Engagement Attempt Date]],Table2[[#This Row],[FTC Screening Date]],Holidays),""))</f>
        <v/>
      </c>
      <c r="AK52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24" s="4">
        <f>COUNTIFS(Table2[Agency Name],Table2[[#This Row],[Agency Name]],Table2[Client ID],Table2[[#This Row],[Client ID]])</f>
        <v>0</v>
      </c>
    </row>
    <row r="525" spans="12:38">
      <c r="L525" s="13"/>
      <c r="M525" s="13"/>
      <c r="N525" s="13"/>
      <c r="P525" s="13"/>
      <c r="W525" s="13"/>
      <c r="X525" s="13"/>
      <c r="AA52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2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25" s="4" t="str" cm="1">
        <f t="array" aca="1" ref="AC52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25" s="4">
        <f ca="1">LEN(Table2[[#This Row],[Data Checks]])</f>
        <v>0</v>
      </c>
      <c r="AE525" s="4" t="str">
        <f>IF(LEN(TRIM(Table2[[#This Row],[Referral Date]]))=0,"",IFERROR(NETWORKDAYS(Table2[[#This Row],[Referral Date]],EOMONTH(DATE('Reporting Month'!$B$2,'Reporting Month'!$B$1,1),0),Holidays),-NETWORKDAYS(EOMONTH(DATE('Reporting Month'!$B$2,'Reporting Month'!$B$1,1),0),Table2[[#This Row],[Referral Date]],Holidays)))</f>
        <v/>
      </c>
      <c r="AF52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25" s="4" t="str">
        <f>IF(OR(Table2[[#This Row],[Referral Date]]="",Table2[[#This Row],[FTC Screening Date]]=""),"",IFERROR(DATEDIF(Table2[[#This Row],[Referral Date]],Table2[[#This Row],[FTC Screening Date]],"d"),IFERROR(IF(DATEDIF(Table2[[#This Row],[FTC Screening Date]],Table2[[#This Row],[Referral Date]],"d")&gt;0,0,""),"")))</f>
        <v/>
      </c>
      <c r="AH525" s="4" t="str">
        <f>IFERROR(VLOOKUP(Table2[[#This Row],[Agency Name]],'Dropdown Values'!A:B,2,FALSE),"")</f>
        <v/>
      </c>
      <c r="AI525" s="2" t="str">
        <f>IF(OR(Table2[[#This Row],[Current Investigation Start Date]]="",Table2[[#This Row],[Referral Date]]=""),"",IFERROR(NETWORKDAYS(I525,J525,Holidays),""))</f>
        <v/>
      </c>
      <c r="AJ525" s="2" t="str">
        <f>IF(OR(Table2[[#This Row],[Initial Engagement Attempt Date]]="",Table2[[#This Row],[FTC Screening Date]]=""),"",IFERROR(NETWORKDAYS(Table2[[#This Row],[Initial Engagement Attempt Date]],Table2[[#This Row],[FTC Screening Date]],Holidays),""))</f>
        <v/>
      </c>
      <c r="AK52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25" s="4">
        <f>COUNTIFS(Table2[Agency Name],Table2[[#This Row],[Agency Name]],Table2[Client ID],Table2[[#This Row],[Client ID]])</f>
        <v>0</v>
      </c>
    </row>
    <row r="526" spans="12:38">
      <c r="L526" s="13"/>
      <c r="M526" s="13"/>
      <c r="N526" s="13"/>
      <c r="P526" s="13"/>
      <c r="W526" s="13"/>
      <c r="X526" s="13"/>
      <c r="AA52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2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26" s="4" t="str" cm="1">
        <f t="array" aca="1" ref="AC52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26" s="4">
        <f ca="1">LEN(Table2[[#This Row],[Data Checks]])</f>
        <v>0</v>
      </c>
      <c r="AE526" s="4" t="str">
        <f>IF(LEN(TRIM(Table2[[#This Row],[Referral Date]]))=0,"",IFERROR(NETWORKDAYS(Table2[[#This Row],[Referral Date]],EOMONTH(DATE('Reporting Month'!$B$2,'Reporting Month'!$B$1,1),0),Holidays),-NETWORKDAYS(EOMONTH(DATE('Reporting Month'!$B$2,'Reporting Month'!$B$1,1),0),Table2[[#This Row],[Referral Date]],Holidays)))</f>
        <v/>
      </c>
      <c r="AF52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26" s="4" t="str">
        <f>IF(OR(Table2[[#This Row],[Referral Date]]="",Table2[[#This Row],[FTC Screening Date]]=""),"",IFERROR(DATEDIF(Table2[[#This Row],[Referral Date]],Table2[[#This Row],[FTC Screening Date]],"d"),IFERROR(IF(DATEDIF(Table2[[#This Row],[FTC Screening Date]],Table2[[#This Row],[Referral Date]],"d")&gt;0,0,""),"")))</f>
        <v/>
      </c>
      <c r="AH526" s="4" t="str">
        <f>IFERROR(VLOOKUP(Table2[[#This Row],[Agency Name]],'Dropdown Values'!A:B,2,FALSE),"")</f>
        <v/>
      </c>
      <c r="AI526" s="2" t="str">
        <f>IF(OR(Table2[[#This Row],[Current Investigation Start Date]]="",Table2[[#This Row],[Referral Date]]=""),"",IFERROR(NETWORKDAYS(I526,J526,Holidays),""))</f>
        <v/>
      </c>
      <c r="AJ526" s="2" t="str">
        <f>IF(OR(Table2[[#This Row],[Initial Engagement Attempt Date]]="",Table2[[#This Row],[FTC Screening Date]]=""),"",IFERROR(NETWORKDAYS(Table2[[#This Row],[Initial Engagement Attempt Date]],Table2[[#This Row],[FTC Screening Date]],Holidays),""))</f>
        <v/>
      </c>
      <c r="AK52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26" s="4">
        <f>COUNTIFS(Table2[Agency Name],Table2[[#This Row],[Agency Name]],Table2[Client ID],Table2[[#This Row],[Client ID]])</f>
        <v>0</v>
      </c>
    </row>
    <row r="527" spans="12:38">
      <c r="L527" s="13"/>
      <c r="M527" s="13"/>
      <c r="N527" s="13"/>
      <c r="P527" s="13"/>
      <c r="W527" s="13"/>
      <c r="X527" s="13"/>
      <c r="AA52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2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27" s="4" t="str" cm="1">
        <f t="array" aca="1" ref="AC52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27" s="4">
        <f ca="1">LEN(Table2[[#This Row],[Data Checks]])</f>
        <v>0</v>
      </c>
      <c r="AE527" s="4" t="str">
        <f>IF(LEN(TRIM(Table2[[#This Row],[Referral Date]]))=0,"",IFERROR(NETWORKDAYS(Table2[[#This Row],[Referral Date]],EOMONTH(DATE('Reporting Month'!$B$2,'Reporting Month'!$B$1,1),0),Holidays),-NETWORKDAYS(EOMONTH(DATE('Reporting Month'!$B$2,'Reporting Month'!$B$1,1),0),Table2[[#This Row],[Referral Date]],Holidays)))</f>
        <v/>
      </c>
      <c r="AF52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27" s="4" t="str">
        <f>IF(OR(Table2[[#This Row],[Referral Date]]="",Table2[[#This Row],[FTC Screening Date]]=""),"",IFERROR(DATEDIF(Table2[[#This Row],[Referral Date]],Table2[[#This Row],[FTC Screening Date]],"d"),IFERROR(IF(DATEDIF(Table2[[#This Row],[FTC Screening Date]],Table2[[#This Row],[Referral Date]],"d")&gt;0,0,""),"")))</f>
        <v/>
      </c>
      <c r="AH527" s="4" t="str">
        <f>IFERROR(VLOOKUP(Table2[[#This Row],[Agency Name]],'Dropdown Values'!A:B,2,FALSE),"")</f>
        <v/>
      </c>
      <c r="AI527" s="2" t="str">
        <f>IF(OR(Table2[[#This Row],[Current Investigation Start Date]]="",Table2[[#This Row],[Referral Date]]=""),"",IFERROR(NETWORKDAYS(I527,J527,Holidays),""))</f>
        <v/>
      </c>
      <c r="AJ527" s="2" t="str">
        <f>IF(OR(Table2[[#This Row],[Initial Engagement Attempt Date]]="",Table2[[#This Row],[FTC Screening Date]]=""),"",IFERROR(NETWORKDAYS(Table2[[#This Row],[Initial Engagement Attempt Date]],Table2[[#This Row],[FTC Screening Date]],Holidays),""))</f>
        <v/>
      </c>
      <c r="AK52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27" s="4">
        <f>COUNTIFS(Table2[Agency Name],Table2[[#This Row],[Agency Name]],Table2[Client ID],Table2[[#This Row],[Client ID]])</f>
        <v>0</v>
      </c>
    </row>
    <row r="528" spans="12:38">
      <c r="L528" s="13"/>
      <c r="M528" s="13"/>
      <c r="N528" s="13"/>
      <c r="P528" s="13"/>
      <c r="W528" s="13"/>
      <c r="X528" s="13"/>
      <c r="AA52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2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28" s="4" t="str" cm="1">
        <f t="array" aca="1" ref="AC52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28" s="4">
        <f ca="1">LEN(Table2[[#This Row],[Data Checks]])</f>
        <v>0</v>
      </c>
      <c r="AE528" s="4" t="str">
        <f>IF(LEN(TRIM(Table2[[#This Row],[Referral Date]]))=0,"",IFERROR(NETWORKDAYS(Table2[[#This Row],[Referral Date]],EOMONTH(DATE('Reporting Month'!$B$2,'Reporting Month'!$B$1,1),0),Holidays),-NETWORKDAYS(EOMONTH(DATE('Reporting Month'!$B$2,'Reporting Month'!$B$1,1),0),Table2[[#This Row],[Referral Date]],Holidays)))</f>
        <v/>
      </c>
      <c r="AF52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28" s="4" t="str">
        <f>IF(OR(Table2[[#This Row],[Referral Date]]="",Table2[[#This Row],[FTC Screening Date]]=""),"",IFERROR(DATEDIF(Table2[[#This Row],[Referral Date]],Table2[[#This Row],[FTC Screening Date]],"d"),IFERROR(IF(DATEDIF(Table2[[#This Row],[FTC Screening Date]],Table2[[#This Row],[Referral Date]],"d")&gt;0,0,""),"")))</f>
        <v/>
      </c>
      <c r="AH528" s="4" t="str">
        <f>IFERROR(VLOOKUP(Table2[[#This Row],[Agency Name]],'Dropdown Values'!A:B,2,FALSE),"")</f>
        <v/>
      </c>
      <c r="AI528" s="2" t="str">
        <f>IF(OR(Table2[[#This Row],[Current Investigation Start Date]]="",Table2[[#This Row],[Referral Date]]=""),"",IFERROR(NETWORKDAYS(I528,J528,Holidays),""))</f>
        <v/>
      </c>
      <c r="AJ528" s="2" t="str">
        <f>IF(OR(Table2[[#This Row],[Initial Engagement Attempt Date]]="",Table2[[#This Row],[FTC Screening Date]]=""),"",IFERROR(NETWORKDAYS(Table2[[#This Row],[Initial Engagement Attempt Date]],Table2[[#This Row],[FTC Screening Date]],Holidays),""))</f>
        <v/>
      </c>
      <c r="AK52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28" s="4">
        <f>COUNTIFS(Table2[Agency Name],Table2[[#This Row],[Agency Name]],Table2[Client ID],Table2[[#This Row],[Client ID]])</f>
        <v>0</v>
      </c>
    </row>
    <row r="529" spans="12:38">
      <c r="L529" s="13"/>
      <c r="M529" s="13"/>
      <c r="N529" s="13"/>
      <c r="P529" s="13"/>
      <c r="W529" s="13"/>
      <c r="X529" s="13"/>
      <c r="AA52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2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29" s="4" t="str" cm="1">
        <f t="array" aca="1" ref="AC52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29" s="4">
        <f ca="1">LEN(Table2[[#This Row],[Data Checks]])</f>
        <v>0</v>
      </c>
      <c r="AE529" s="4" t="str">
        <f>IF(LEN(TRIM(Table2[[#This Row],[Referral Date]]))=0,"",IFERROR(NETWORKDAYS(Table2[[#This Row],[Referral Date]],EOMONTH(DATE('Reporting Month'!$B$2,'Reporting Month'!$B$1,1),0),Holidays),-NETWORKDAYS(EOMONTH(DATE('Reporting Month'!$B$2,'Reporting Month'!$B$1,1),0),Table2[[#This Row],[Referral Date]],Holidays)))</f>
        <v/>
      </c>
      <c r="AF52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29" s="4" t="str">
        <f>IF(OR(Table2[[#This Row],[Referral Date]]="",Table2[[#This Row],[FTC Screening Date]]=""),"",IFERROR(DATEDIF(Table2[[#This Row],[Referral Date]],Table2[[#This Row],[FTC Screening Date]],"d"),IFERROR(IF(DATEDIF(Table2[[#This Row],[FTC Screening Date]],Table2[[#This Row],[Referral Date]],"d")&gt;0,0,""),"")))</f>
        <v/>
      </c>
      <c r="AH529" s="4" t="str">
        <f>IFERROR(VLOOKUP(Table2[[#This Row],[Agency Name]],'Dropdown Values'!A:B,2,FALSE),"")</f>
        <v/>
      </c>
      <c r="AI529" s="2" t="str">
        <f>IF(OR(Table2[[#This Row],[Current Investigation Start Date]]="",Table2[[#This Row],[Referral Date]]=""),"",IFERROR(NETWORKDAYS(I529,J529,Holidays),""))</f>
        <v/>
      </c>
      <c r="AJ529" s="2" t="str">
        <f>IF(OR(Table2[[#This Row],[Initial Engagement Attempt Date]]="",Table2[[#This Row],[FTC Screening Date]]=""),"",IFERROR(NETWORKDAYS(Table2[[#This Row],[Initial Engagement Attempt Date]],Table2[[#This Row],[FTC Screening Date]],Holidays),""))</f>
        <v/>
      </c>
      <c r="AK52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29" s="4">
        <f>COUNTIFS(Table2[Agency Name],Table2[[#This Row],[Agency Name]],Table2[Client ID],Table2[[#This Row],[Client ID]])</f>
        <v>0</v>
      </c>
    </row>
    <row r="530" spans="12:38">
      <c r="L530" s="13"/>
      <c r="M530" s="13"/>
      <c r="N530" s="13"/>
      <c r="P530" s="13"/>
      <c r="W530" s="13"/>
      <c r="X530" s="13"/>
      <c r="AA53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3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30" s="4" t="str" cm="1">
        <f t="array" aca="1" ref="AC53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30" s="4">
        <f ca="1">LEN(Table2[[#This Row],[Data Checks]])</f>
        <v>0</v>
      </c>
      <c r="AE530" s="4" t="str">
        <f>IF(LEN(TRIM(Table2[[#This Row],[Referral Date]]))=0,"",IFERROR(NETWORKDAYS(Table2[[#This Row],[Referral Date]],EOMONTH(DATE('Reporting Month'!$B$2,'Reporting Month'!$B$1,1),0),Holidays),-NETWORKDAYS(EOMONTH(DATE('Reporting Month'!$B$2,'Reporting Month'!$B$1,1),0),Table2[[#This Row],[Referral Date]],Holidays)))</f>
        <v/>
      </c>
      <c r="AF53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30" s="4" t="str">
        <f>IF(OR(Table2[[#This Row],[Referral Date]]="",Table2[[#This Row],[FTC Screening Date]]=""),"",IFERROR(DATEDIF(Table2[[#This Row],[Referral Date]],Table2[[#This Row],[FTC Screening Date]],"d"),IFERROR(IF(DATEDIF(Table2[[#This Row],[FTC Screening Date]],Table2[[#This Row],[Referral Date]],"d")&gt;0,0,""),"")))</f>
        <v/>
      </c>
      <c r="AH530" s="4" t="str">
        <f>IFERROR(VLOOKUP(Table2[[#This Row],[Agency Name]],'Dropdown Values'!A:B,2,FALSE),"")</f>
        <v/>
      </c>
      <c r="AI530" s="2" t="str">
        <f>IF(OR(Table2[[#This Row],[Current Investigation Start Date]]="",Table2[[#This Row],[Referral Date]]=""),"",IFERROR(NETWORKDAYS(I530,J530,Holidays),""))</f>
        <v/>
      </c>
      <c r="AJ530" s="2" t="str">
        <f>IF(OR(Table2[[#This Row],[Initial Engagement Attempt Date]]="",Table2[[#This Row],[FTC Screening Date]]=""),"",IFERROR(NETWORKDAYS(Table2[[#This Row],[Initial Engagement Attempt Date]],Table2[[#This Row],[FTC Screening Date]],Holidays),""))</f>
        <v/>
      </c>
      <c r="AK53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30" s="4">
        <f>COUNTIFS(Table2[Agency Name],Table2[[#This Row],[Agency Name]],Table2[Client ID],Table2[[#This Row],[Client ID]])</f>
        <v>0</v>
      </c>
    </row>
    <row r="531" spans="12:38">
      <c r="L531" s="13"/>
      <c r="M531" s="13"/>
      <c r="N531" s="13"/>
      <c r="P531" s="13"/>
      <c r="W531" s="13"/>
      <c r="X531" s="13"/>
      <c r="AA53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3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31" s="4" t="str" cm="1">
        <f t="array" aca="1" ref="AC53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31" s="4">
        <f ca="1">LEN(Table2[[#This Row],[Data Checks]])</f>
        <v>0</v>
      </c>
      <c r="AE531" s="4" t="str">
        <f>IF(LEN(TRIM(Table2[[#This Row],[Referral Date]]))=0,"",IFERROR(NETWORKDAYS(Table2[[#This Row],[Referral Date]],EOMONTH(DATE('Reporting Month'!$B$2,'Reporting Month'!$B$1,1),0),Holidays),-NETWORKDAYS(EOMONTH(DATE('Reporting Month'!$B$2,'Reporting Month'!$B$1,1),0),Table2[[#This Row],[Referral Date]],Holidays)))</f>
        <v/>
      </c>
      <c r="AF53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31" s="4" t="str">
        <f>IF(OR(Table2[[#This Row],[Referral Date]]="",Table2[[#This Row],[FTC Screening Date]]=""),"",IFERROR(DATEDIF(Table2[[#This Row],[Referral Date]],Table2[[#This Row],[FTC Screening Date]],"d"),IFERROR(IF(DATEDIF(Table2[[#This Row],[FTC Screening Date]],Table2[[#This Row],[Referral Date]],"d")&gt;0,0,""),"")))</f>
        <v/>
      </c>
      <c r="AH531" s="4" t="str">
        <f>IFERROR(VLOOKUP(Table2[[#This Row],[Agency Name]],'Dropdown Values'!A:B,2,FALSE),"")</f>
        <v/>
      </c>
      <c r="AI531" s="2" t="str">
        <f>IF(OR(Table2[[#This Row],[Current Investigation Start Date]]="",Table2[[#This Row],[Referral Date]]=""),"",IFERROR(NETWORKDAYS(I531,J531,Holidays),""))</f>
        <v/>
      </c>
      <c r="AJ531" s="2" t="str">
        <f>IF(OR(Table2[[#This Row],[Initial Engagement Attempt Date]]="",Table2[[#This Row],[FTC Screening Date]]=""),"",IFERROR(NETWORKDAYS(Table2[[#This Row],[Initial Engagement Attempt Date]],Table2[[#This Row],[FTC Screening Date]],Holidays),""))</f>
        <v/>
      </c>
      <c r="AK53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31" s="4">
        <f>COUNTIFS(Table2[Agency Name],Table2[[#This Row],[Agency Name]],Table2[Client ID],Table2[[#This Row],[Client ID]])</f>
        <v>0</v>
      </c>
    </row>
    <row r="532" spans="12:38">
      <c r="L532" s="13"/>
      <c r="M532" s="13"/>
      <c r="N532" s="13"/>
      <c r="P532" s="13"/>
      <c r="W532" s="13"/>
      <c r="X532" s="13"/>
      <c r="AA53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3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32" s="4" t="str" cm="1">
        <f t="array" aca="1" ref="AC53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32" s="4">
        <f ca="1">LEN(Table2[[#This Row],[Data Checks]])</f>
        <v>0</v>
      </c>
      <c r="AE532" s="4" t="str">
        <f>IF(LEN(TRIM(Table2[[#This Row],[Referral Date]]))=0,"",IFERROR(NETWORKDAYS(Table2[[#This Row],[Referral Date]],EOMONTH(DATE('Reporting Month'!$B$2,'Reporting Month'!$B$1,1),0),Holidays),-NETWORKDAYS(EOMONTH(DATE('Reporting Month'!$B$2,'Reporting Month'!$B$1,1),0),Table2[[#This Row],[Referral Date]],Holidays)))</f>
        <v/>
      </c>
      <c r="AF53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32" s="4" t="str">
        <f>IF(OR(Table2[[#This Row],[Referral Date]]="",Table2[[#This Row],[FTC Screening Date]]=""),"",IFERROR(DATEDIF(Table2[[#This Row],[Referral Date]],Table2[[#This Row],[FTC Screening Date]],"d"),IFERROR(IF(DATEDIF(Table2[[#This Row],[FTC Screening Date]],Table2[[#This Row],[Referral Date]],"d")&gt;0,0,""),"")))</f>
        <v/>
      </c>
      <c r="AH532" s="4" t="str">
        <f>IFERROR(VLOOKUP(Table2[[#This Row],[Agency Name]],'Dropdown Values'!A:B,2,FALSE),"")</f>
        <v/>
      </c>
      <c r="AI532" s="2" t="str">
        <f>IF(OR(Table2[[#This Row],[Current Investigation Start Date]]="",Table2[[#This Row],[Referral Date]]=""),"",IFERROR(NETWORKDAYS(I532,J532,Holidays),""))</f>
        <v/>
      </c>
      <c r="AJ532" s="2" t="str">
        <f>IF(OR(Table2[[#This Row],[Initial Engagement Attempt Date]]="",Table2[[#This Row],[FTC Screening Date]]=""),"",IFERROR(NETWORKDAYS(Table2[[#This Row],[Initial Engagement Attempt Date]],Table2[[#This Row],[FTC Screening Date]],Holidays),""))</f>
        <v/>
      </c>
      <c r="AK53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32" s="4">
        <f>COUNTIFS(Table2[Agency Name],Table2[[#This Row],[Agency Name]],Table2[Client ID],Table2[[#This Row],[Client ID]])</f>
        <v>0</v>
      </c>
    </row>
    <row r="533" spans="12:38">
      <c r="L533" s="13"/>
      <c r="M533" s="13"/>
      <c r="N533" s="13"/>
      <c r="P533" s="13"/>
      <c r="W533" s="13"/>
      <c r="X533" s="13"/>
      <c r="AA53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3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33" s="4" t="str" cm="1">
        <f t="array" aca="1" ref="AC53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33" s="4">
        <f ca="1">LEN(Table2[[#This Row],[Data Checks]])</f>
        <v>0</v>
      </c>
      <c r="AE533" s="4" t="str">
        <f>IF(LEN(TRIM(Table2[[#This Row],[Referral Date]]))=0,"",IFERROR(NETWORKDAYS(Table2[[#This Row],[Referral Date]],EOMONTH(DATE('Reporting Month'!$B$2,'Reporting Month'!$B$1,1),0),Holidays),-NETWORKDAYS(EOMONTH(DATE('Reporting Month'!$B$2,'Reporting Month'!$B$1,1),0),Table2[[#This Row],[Referral Date]],Holidays)))</f>
        <v/>
      </c>
      <c r="AF53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33" s="4" t="str">
        <f>IF(OR(Table2[[#This Row],[Referral Date]]="",Table2[[#This Row],[FTC Screening Date]]=""),"",IFERROR(DATEDIF(Table2[[#This Row],[Referral Date]],Table2[[#This Row],[FTC Screening Date]],"d"),IFERROR(IF(DATEDIF(Table2[[#This Row],[FTC Screening Date]],Table2[[#This Row],[Referral Date]],"d")&gt;0,0,""),"")))</f>
        <v/>
      </c>
      <c r="AH533" s="4" t="str">
        <f>IFERROR(VLOOKUP(Table2[[#This Row],[Agency Name]],'Dropdown Values'!A:B,2,FALSE),"")</f>
        <v/>
      </c>
      <c r="AI533" s="2" t="str">
        <f>IF(OR(Table2[[#This Row],[Current Investigation Start Date]]="",Table2[[#This Row],[Referral Date]]=""),"",IFERROR(NETWORKDAYS(I533,J533,Holidays),""))</f>
        <v/>
      </c>
      <c r="AJ533" s="2" t="str">
        <f>IF(OR(Table2[[#This Row],[Initial Engagement Attempt Date]]="",Table2[[#This Row],[FTC Screening Date]]=""),"",IFERROR(NETWORKDAYS(Table2[[#This Row],[Initial Engagement Attempt Date]],Table2[[#This Row],[FTC Screening Date]],Holidays),""))</f>
        <v/>
      </c>
      <c r="AK53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33" s="4">
        <f>COUNTIFS(Table2[Agency Name],Table2[[#This Row],[Agency Name]],Table2[Client ID],Table2[[#This Row],[Client ID]])</f>
        <v>0</v>
      </c>
    </row>
    <row r="534" spans="12:38">
      <c r="L534" s="13"/>
      <c r="M534" s="13"/>
      <c r="N534" s="13"/>
      <c r="P534" s="13"/>
      <c r="W534" s="13"/>
      <c r="X534" s="13"/>
      <c r="AA53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3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34" s="4" t="str" cm="1">
        <f t="array" aca="1" ref="AC53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34" s="4">
        <f ca="1">LEN(Table2[[#This Row],[Data Checks]])</f>
        <v>0</v>
      </c>
      <c r="AE534" s="4" t="str">
        <f>IF(LEN(TRIM(Table2[[#This Row],[Referral Date]]))=0,"",IFERROR(NETWORKDAYS(Table2[[#This Row],[Referral Date]],EOMONTH(DATE('Reporting Month'!$B$2,'Reporting Month'!$B$1,1),0),Holidays),-NETWORKDAYS(EOMONTH(DATE('Reporting Month'!$B$2,'Reporting Month'!$B$1,1),0),Table2[[#This Row],[Referral Date]],Holidays)))</f>
        <v/>
      </c>
      <c r="AF53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34" s="4" t="str">
        <f>IF(OR(Table2[[#This Row],[Referral Date]]="",Table2[[#This Row],[FTC Screening Date]]=""),"",IFERROR(DATEDIF(Table2[[#This Row],[Referral Date]],Table2[[#This Row],[FTC Screening Date]],"d"),IFERROR(IF(DATEDIF(Table2[[#This Row],[FTC Screening Date]],Table2[[#This Row],[Referral Date]],"d")&gt;0,0,""),"")))</f>
        <v/>
      </c>
      <c r="AH534" s="4" t="str">
        <f>IFERROR(VLOOKUP(Table2[[#This Row],[Agency Name]],'Dropdown Values'!A:B,2,FALSE),"")</f>
        <v/>
      </c>
      <c r="AI534" s="2" t="str">
        <f>IF(OR(Table2[[#This Row],[Current Investigation Start Date]]="",Table2[[#This Row],[Referral Date]]=""),"",IFERROR(NETWORKDAYS(I534,J534,Holidays),""))</f>
        <v/>
      </c>
      <c r="AJ534" s="2" t="str">
        <f>IF(OR(Table2[[#This Row],[Initial Engagement Attempt Date]]="",Table2[[#This Row],[FTC Screening Date]]=""),"",IFERROR(NETWORKDAYS(Table2[[#This Row],[Initial Engagement Attempt Date]],Table2[[#This Row],[FTC Screening Date]],Holidays),""))</f>
        <v/>
      </c>
      <c r="AK53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34" s="4">
        <f>COUNTIFS(Table2[Agency Name],Table2[[#This Row],[Agency Name]],Table2[Client ID],Table2[[#This Row],[Client ID]])</f>
        <v>0</v>
      </c>
    </row>
    <row r="535" spans="12:38">
      <c r="L535" s="13"/>
      <c r="M535" s="13"/>
      <c r="N535" s="13"/>
      <c r="P535" s="13"/>
      <c r="W535" s="13"/>
      <c r="X535" s="13"/>
      <c r="AA53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3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35" s="4" t="str" cm="1">
        <f t="array" aca="1" ref="AC53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35" s="4">
        <f ca="1">LEN(Table2[[#This Row],[Data Checks]])</f>
        <v>0</v>
      </c>
      <c r="AE535" s="4" t="str">
        <f>IF(LEN(TRIM(Table2[[#This Row],[Referral Date]]))=0,"",IFERROR(NETWORKDAYS(Table2[[#This Row],[Referral Date]],EOMONTH(DATE('Reporting Month'!$B$2,'Reporting Month'!$B$1,1),0),Holidays),-NETWORKDAYS(EOMONTH(DATE('Reporting Month'!$B$2,'Reporting Month'!$B$1,1),0),Table2[[#This Row],[Referral Date]],Holidays)))</f>
        <v/>
      </c>
      <c r="AF53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35" s="4" t="str">
        <f>IF(OR(Table2[[#This Row],[Referral Date]]="",Table2[[#This Row],[FTC Screening Date]]=""),"",IFERROR(DATEDIF(Table2[[#This Row],[Referral Date]],Table2[[#This Row],[FTC Screening Date]],"d"),IFERROR(IF(DATEDIF(Table2[[#This Row],[FTC Screening Date]],Table2[[#This Row],[Referral Date]],"d")&gt;0,0,""),"")))</f>
        <v/>
      </c>
      <c r="AH535" s="4" t="str">
        <f>IFERROR(VLOOKUP(Table2[[#This Row],[Agency Name]],'Dropdown Values'!A:B,2,FALSE),"")</f>
        <v/>
      </c>
      <c r="AI535" s="2" t="str">
        <f>IF(OR(Table2[[#This Row],[Current Investigation Start Date]]="",Table2[[#This Row],[Referral Date]]=""),"",IFERROR(NETWORKDAYS(I535,J535,Holidays),""))</f>
        <v/>
      </c>
      <c r="AJ535" s="2" t="str">
        <f>IF(OR(Table2[[#This Row],[Initial Engagement Attempt Date]]="",Table2[[#This Row],[FTC Screening Date]]=""),"",IFERROR(NETWORKDAYS(Table2[[#This Row],[Initial Engagement Attempt Date]],Table2[[#This Row],[FTC Screening Date]],Holidays),""))</f>
        <v/>
      </c>
      <c r="AK53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35" s="4">
        <f>COUNTIFS(Table2[Agency Name],Table2[[#This Row],[Agency Name]],Table2[Client ID],Table2[[#This Row],[Client ID]])</f>
        <v>0</v>
      </c>
    </row>
    <row r="536" spans="12:38">
      <c r="L536" s="13"/>
      <c r="M536" s="13"/>
      <c r="N536" s="13"/>
      <c r="P536" s="13"/>
      <c r="W536" s="13"/>
      <c r="X536" s="13"/>
      <c r="AA53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3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36" s="4" t="str" cm="1">
        <f t="array" aca="1" ref="AC53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36" s="4">
        <f ca="1">LEN(Table2[[#This Row],[Data Checks]])</f>
        <v>0</v>
      </c>
      <c r="AE536" s="4" t="str">
        <f>IF(LEN(TRIM(Table2[[#This Row],[Referral Date]]))=0,"",IFERROR(NETWORKDAYS(Table2[[#This Row],[Referral Date]],EOMONTH(DATE('Reporting Month'!$B$2,'Reporting Month'!$B$1,1),0),Holidays),-NETWORKDAYS(EOMONTH(DATE('Reporting Month'!$B$2,'Reporting Month'!$B$1,1),0),Table2[[#This Row],[Referral Date]],Holidays)))</f>
        <v/>
      </c>
      <c r="AF53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36" s="4" t="str">
        <f>IF(OR(Table2[[#This Row],[Referral Date]]="",Table2[[#This Row],[FTC Screening Date]]=""),"",IFERROR(DATEDIF(Table2[[#This Row],[Referral Date]],Table2[[#This Row],[FTC Screening Date]],"d"),IFERROR(IF(DATEDIF(Table2[[#This Row],[FTC Screening Date]],Table2[[#This Row],[Referral Date]],"d")&gt;0,0,""),"")))</f>
        <v/>
      </c>
      <c r="AH536" s="4" t="str">
        <f>IFERROR(VLOOKUP(Table2[[#This Row],[Agency Name]],'Dropdown Values'!A:B,2,FALSE),"")</f>
        <v/>
      </c>
      <c r="AI536" s="2" t="str">
        <f>IF(OR(Table2[[#This Row],[Current Investigation Start Date]]="",Table2[[#This Row],[Referral Date]]=""),"",IFERROR(NETWORKDAYS(I536,J536,Holidays),""))</f>
        <v/>
      </c>
      <c r="AJ536" s="2" t="str">
        <f>IF(OR(Table2[[#This Row],[Initial Engagement Attempt Date]]="",Table2[[#This Row],[FTC Screening Date]]=""),"",IFERROR(NETWORKDAYS(Table2[[#This Row],[Initial Engagement Attempt Date]],Table2[[#This Row],[FTC Screening Date]],Holidays),""))</f>
        <v/>
      </c>
      <c r="AK53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36" s="4">
        <f>COUNTIFS(Table2[Agency Name],Table2[[#This Row],[Agency Name]],Table2[Client ID],Table2[[#This Row],[Client ID]])</f>
        <v>0</v>
      </c>
    </row>
    <row r="537" spans="12:38">
      <c r="L537" s="13"/>
      <c r="M537" s="13"/>
      <c r="N537" s="13"/>
      <c r="P537" s="13"/>
      <c r="W537" s="13"/>
      <c r="X537" s="13"/>
      <c r="AA53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3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37" s="4" t="str" cm="1">
        <f t="array" aca="1" ref="AC53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37" s="4">
        <f ca="1">LEN(Table2[[#This Row],[Data Checks]])</f>
        <v>0</v>
      </c>
      <c r="AE537" s="4" t="str">
        <f>IF(LEN(TRIM(Table2[[#This Row],[Referral Date]]))=0,"",IFERROR(NETWORKDAYS(Table2[[#This Row],[Referral Date]],EOMONTH(DATE('Reporting Month'!$B$2,'Reporting Month'!$B$1,1),0),Holidays),-NETWORKDAYS(EOMONTH(DATE('Reporting Month'!$B$2,'Reporting Month'!$B$1,1),0),Table2[[#This Row],[Referral Date]],Holidays)))</f>
        <v/>
      </c>
      <c r="AF53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37" s="4" t="str">
        <f>IF(OR(Table2[[#This Row],[Referral Date]]="",Table2[[#This Row],[FTC Screening Date]]=""),"",IFERROR(DATEDIF(Table2[[#This Row],[Referral Date]],Table2[[#This Row],[FTC Screening Date]],"d"),IFERROR(IF(DATEDIF(Table2[[#This Row],[FTC Screening Date]],Table2[[#This Row],[Referral Date]],"d")&gt;0,0,""),"")))</f>
        <v/>
      </c>
      <c r="AH537" s="4" t="str">
        <f>IFERROR(VLOOKUP(Table2[[#This Row],[Agency Name]],'Dropdown Values'!A:B,2,FALSE),"")</f>
        <v/>
      </c>
      <c r="AI537" s="2" t="str">
        <f>IF(OR(Table2[[#This Row],[Current Investigation Start Date]]="",Table2[[#This Row],[Referral Date]]=""),"",IFERROR(NETWORKDAYS(I537,J537,Holidays),""))</f>
        <v/>
      </c>
      <c r="AJ537" s="2" t="str">
        <f>IF(OR(Table2[[#This Row],[Initial Engagement Attempt Date]]="",Table2[[#This Row],[FTC Screening Date]]=""),"",IFERROR(NETWORKDAYS(Table2[[#This Row],[Initial Engagement Attempt Date]],Table2[[#This Row],[FTC Screening Date]],Holidays),""))</f>
        <v/>
      </c>
      <c r="AK53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37" s="4">
        <f>COUNTIFS(Table2[Agency Name],Table2[[#This Row],[Agency Name]],Table2[Client ID],Table2[[#This Row],[Client ID]])</f>
        <v>0</v>
      </c>
    </row>
    <row r="538" spans="12:38">
      <c r="L538" s="13"/>
      <c r="M538" s="13"/>
      <c r="N538" s="13"/>
      <c r="P538" s="13"/>
      <c r="W538" s="13"/>
      <c r="X538" s="13"/>
      <c r="AA53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3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38" s="4" t="str" cm="1">
        <f t="array" aca="1" ref="AC53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38" s="4">
        <f ca="1">LEN(Table2[[#This Row],[Data Checks]])</f>
        <v>0</v>
      </c>
      <c r="AE538" s="4" t="str">
        <f>IF(LEN(TRIM(Table2[[#This Row],[Referral Date]]))=0,"",IFERROR(NETWORKDAYS(Table2[[#This Row],[Referral Date]],EOMONTH(DATE('Reporting Month'!$B$2,'Reporting Month'!$B$1,1),0),Holidays),-NETWORKDAYS(EOMONTH(DATE('Reporting Month'!$B$2,'Reporting Month'!$B$1,1),0),Table2[[#This Row],[Referral Date]],Holidays)))</f>
        <v/>
      </c>
      <c r="AF53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38" s="4" t="str">
        <f>IF(OR(Table2[[#This Row],[Referral Date]]="",Table2[[#This Row],[FTC Screening Date]]=""),"",IFERROR(DATEDIF(Table2[[#This Row],[Referral Date]],Table2[[#This Row],[FTC Screening Date]],"d"),IFERROR(IF(DATEDIF(Table2[[#This Row],[FTC Screening Date]],Table2[[#This Row],[Referral Date]],"d")&gt;0,0,""),"")))</f>
        <v/>
      </c>
      <c r="AH538" s="4" t="str">
        <f>IFERROR(VLOOKUP(Table2[[#This Row],[Agency Name]],'Dropdown Values'!A:B,2,FALSE),"")</f>
        <v/>
      </c>
      <c r="AI538" s="2" t="str">
        <f>IF(OR(Table2[[#This Row],[Current Investigation Start Date]]="",Table2[[#This Row],[Referral Date]]=""),"",IFERROR(NETWORKDAYS(I538,J538,Holidays),""))</f>
        <v/>
      </c>
      <c r="AJ538" s="2" t="str">
        <f>IF(OR(Table2[[#This Row],[Initial Engagement Attempt Date]]="",Table2[[#This Row],[FTC Screening Date]]=""),"",IFERROR(NETWORKDAYS(Table2[[#This Row],[Initial Engagement Attempt Date]],Table2[[#This Row],[FTC Screening Date]],Holidays),""))</f>
        <v/>
      </c>
      <c r="AK53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38" s="4">
        <f>COUNTIFS(Table2[Agency Name],Table2[[#This Row],[Agency Name]],Table2[Client ID],Table2[[#This Row],[Client ID]])</f>
        <v>0</v>
      </c>
    </row>
    <row r="539" spans="12:38">
      <c r="L539" s="13"/>
      <c r="M539" s="13"/>
      <c r="N539" s="13"/>
      <c r="P539" s="13"/>
      <c r="W539" s="13"/>
      <c r="X539" s="13"/>
      <c r="AA53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3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39" s="4" t="str" cm="1">
        <f t="array" aca="1" ref="AC53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39" s="4">
        <f ca="1">LEN(Table2[[#This Row],[Data Checks]])</f>
        <v>0</v>
      </c>
      <c r="AE539" s="4" t="str">
        <f>IF(LEN(TRIM(Table2[[#This Row],[Referral Date]]))=0,"",IFERROR(NETWORKDAYS(Table2[[#This Row],[Referral Date]],EOMONTH(DATE('Reporting Month'!$B$2,'Reporting Month'!$B$1,1),0),Holidays),-NETWORKDAYS(EOMONTH(DATE('Reporting Month'!$B$2,'Reporting Month'!$B$1,1),0),Table2[[#This Row],[Referral Date]],Holidays)))</f>
        <v/>
      </c>
      <c r="AF53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39" s="4" t="str">
        <f>IF(OR(Table2[[#This Row],[Referral Date]]="",Table2[[#This Row],[FTC Screening Date]]=""),"",IFERROR(DATEDIF(Table2[[#This Row],[Referral Date]],Table2[[#This Row],[FTC Screening Date]],"d"),IFERROR(IF(DATEDIF(Table2[[#This Row],[FTC Screening Date]],Table2[[#This Row],[Referral Date]],"d")&gt;0,0,""),"")))</f>
        <v/>
      </c>
      <c r="AH539" s="4" t="str">
        <f>IFERROR(VLOOKUP(Table2[[#This Row],[Agency Name]],'Dropdown Values'!A:B,2,FALSE),"")</f>
        <v/>
      </c>
      <c r="AI539" s="2" t="str">
        <f>IF(OR(Table2[[#This Row],[Current Investigation Start Date]]="",Table2[[#This Row],[Referral Date]]=""),"",IFERROR(NETWORKDAYS(I539,J539,Holidays),""))</f>
        <v/>
      </c>
      <c r="AJ539" s="2" t="str">
        <f>IF(OR(Table2[[#This Row],[Initial Engagement Attempt Date]]="",Table2[[#This Row],[FTC Screening Date]]=""),"",IFERROR(NETWORKDAYS(Table2[[#This Row],[Initial Engagement Attempt Date]],Table2[[#This Row],[FTC Screening Date]],Holidays),""))</f>
        <v/>
      </c>
      <c r="AK53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39" s="4">
        <f>COUNTIFS(Table2[Agency Name],Table2[[#This Row],[Agency Name]],Table2[Client ID],Table2[[#This Row],[Client ID]])</f>
        <v>0</v>
      </c>
    </row>
    <row r="540" spans="12:38">
      <c r="L540" s="13"/>
      <c r="M540" s="13"/>
      <c r="N540" s="13"/>
      <c r="P540" s="13"/>
      <c r="W540" s="13"/>
      <c r="X540" s="13"/>
      <c r="AA54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4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40" s="4" t="str" cm="1">
        <f t="array" aca="1" ref="AC54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40" s="4">
        <f ca="1">LEN(Table2[[#This Row],[Data Checks]])</f>
        <v>0</v>
      </c>
      <c r="AE540" s="4" t="str">
        <f>IF(LEN(TRIM(Table2[[#This Row],[Referral Date]]))=0,"",IFERROR(NETWORKDAYS(Table2[[#This Row],[Referral Date]],EOMONTH(DATE('Reporting Month'!$B$2,'Reporting Month'!$B$1,1),0),Holidays),-NETWORKDAYS(EOMONTH(DATE('Reporting Month'!$B$2,'Reporting Month'!$B$1,1),0),Table2[[#This Row],[Referral Date]],Holidays)))</f>
        <v/>
      </c>
      <c r="AF54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40" s="4" t="str">
        <f>IF(OR(Table2[[#This Row],[Referral Date]]="",Table2[[#This Row],[FTC Screening Date]]=""),"",IFERROR(DATEDIF(Table2[[#This Row],[Referral Date]],Table2[[#This Row],[FTC Screening Date]],"d"),IFERROR(IF(DATEDIF(Table2[[#This Row],[FTC Screening Date]],Table2[[#This Row],[Referral Date]],"d")&gt;0,0,""),"")))</f>
        <v/>
      </c>
      <c r="AH540" s="4" t="str">
        <f>IFERROR(VLOOKUP(Table2[[#This Row],[Agency Name]],'Dropdown Values'!A:B,2,FALSE),"")</f>
        <v/>
      </c>
      <c r="AI540" s="2" t="str">
        <f>IF(OR(Table2[[#This Row],[Current Investigation Start Date]]="",Table2[[#This Row],[Referral Date]]=""),"",IFERROR(NETWORKDAYS(I540,J540,Holidays),""))</f>
        <v/>
      </c>
      <c r="AJ540" s="2" t="str">
        <f>IF(OR(Table2[[#This Row],[Initial Engagement Attempt Date]]="",Table2[[#This Row],[FTC Screening Date]]=""),"",IFERROR(NETWORKDAYS(Table2[[#This Row],[Initial Engagement Attempt Date]],Table2[[#This Row],[FTC Screening Date]],Holidays),""))</f>
        <v/>
      </c>
      <c r="AK54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40" s="4">
        <f>COUNTIFS(Table2[Agency Name],Table2[[#This Row],[Agency Name]],Table2[Client ID],Table2[[#This Row],[Client ID]])</f>
        <v>0</v>
      </c>
    </row>
    <row r="541" spans="12:38">
      <c r="L541" s="13"/>
      <c r="M541" s="13"/>
      <c r="N541" s="13"/>
      <c r="P541" s="13"/>
      <c r="W541" s="13"/>
      <c r="X541" s="13"/>
      <c r="AA54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4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41" s="4" t="str" cm="1">
        <f t="array" aca="1" ref="AC54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41" s="4">
        <f ca="1">LEN(Table2[[#This Row],[Data Checks]])</f>
        <v>0</v>
      </c>
      <c r="AE541" s="4" t="str">
        <f>IF(LEN(TRIM(Table2[[#This Row],[Referral Date]]))=0,"",IFERROR(NETWORKDAYS(Table2[[#This Row],[Referral Date]],EOMONTH(DATE('Reporting Month'!$B$2,'Reporting Month'!$B$1,1),0),Holidays),-NETWORKDAYS(EOMONTH(DATE('Reporting Month'!$B$2,'Reporting Month'!$B$1,1),0),Table2[[#This Row],[Referral Date]],Holidays)))</f>
        <v/>
      </c>
      <c r="AF54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41" s="4" t="str">
        <f>IF(OR(Table2[[#This Row],[Referral Date]]="",Table2[[#This Row],[FTC Screening Date]]=""),"",IFERROR(DATEDIF(Table2[[#This Row],[Referral Date]],Table2[[#This Row],[FTC Screening Date]],"d"),IFERROR(IF(DATEDIF(Table2[[#This Row],[FTC Screening Date]],Table2[[#This Row],[Referral Date]],"d")&gt;0,0,""),"")))</f>
        <v/>
      </c>
      <c r="AH541" s="4" t="str">
        <f>IFERROR(VLOOKUP(Table2[[#This Row],[Agency Name]],'Dropdown Values'!A:B,2,FALSE),"")</f>
        <v/>
      </c>
      <c r="AI541" s="2" t="str">
        <f>IF(OR(Table2[[#This Row],[Current Investigation Start Date]]="",Table2[[#This Row],[Referral Date]]=""),"",IFERROR(NETWORKDAYS(I541,J541,Holidays),""))</f>
        <v/>
      </c>
      <c r="AJ541" s="2" t="str">
        <f>IF(OR(Table2[[#This Row],[Initial Engagement Attempt Date]]="",Table2[[#This Row],[FTC Screening Date]]=""),"",IFERROR(NETWORKDAYS(Table2[[#This Row],[Initial Engagement Attempt Date]],Table2[[#This Row],[FTC Screening Date]],Holidays),""))</f>
        <v/>
      </c>
      <c r="AK54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41" s="4">
        <f>COUNTIFS(Table2[Agency Name],Table2[[#This Row],[Agency Name]],Table2[Client ID],Table2[[#This Row],[Client ID]])</f>
        <v>0</v>
      </c>
    </row>
    <row r="542" spans="12:38">
      <c r="L542" s="13"/>
      <c r="M542" s="13"/>
      <c r="N542" s="13"/>
      <c r="P542" s="13"/>
      <c r="W542" s="13"/>
      <c r="X542" s="13"/>
      <c r="AA54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4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42" s="4" t="str" cm="1">
        <f t="array" aca="1" ref="AC54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42" s="4">
        <f ca="1">LEN(Table2[[#This Row],[Data Checks]])</f>
        <v>0</v>
      </c>
      <c r="AE542" s="4" t="str">
        <f>IF(LEN(TRIM(Table2[[#This Row],[Referral Date]]))=0,"",IFERROR(NETWORKDAYS(Table2[[#This Row],[Referral Date]],EOMONTH(DATE('Reporting Month'!$B$2,'Reporting Month'!$B$1,1),0),Holidays),-NETWORKDAYS(EOMONTH(DATE('Reporting Month'!$B$2,'Reporting Month'!$B$1,1),0),Table2[[#This Row],[Referral Date]],Holidays)))</f>
        <v/>
      </c>
      <c r="AF54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42" s="4" t="str">
        <f>IF(OR(Table2[[#This Row],[Referral Date]]="",Table2[[#This Row],[FTC Screening Date]]=""),"",IFERROR(DATEDIF(Table2[[#This Row],[Referral Date]],Table2[[#This Row],[FTC Screening Date]],"d"),IFERROR(IF(DATEDIF(Table2[[#This Row],[FTC Screening Date]],Table2[[#This Row],[Referral Date]],"d")&gt;0,0,""),"")))</f>
        <v/>
      </c>
      <c r="AH542" s="4" t="str">
        <f>IFERROR(VLOOKUP(Table2[[#This Row],[Agency Name]],'Dropdown Values'!A:B,2,FALSE),"")</f>
        <v/>
      </c>
      <c r="AI542" s="2" t="str">
        <f>IF(OR(Table2[[#This Row],[Current Investigation Start Date]]="",Table2[[#This Row],[Referral Date]]=""),"",IFERROR(NETWORKDAYS(I542,J542,Holidays),""))</f>
        <v/>
      </c>
      <c r="AJ542" s="2" t="str">
        <f>IF(OR(Table2[[#This Row],[Initial Engagement Attempt Date]]="",Table2[[#This Row],[FTC Screening Date]]=""),"",IFERROR(NETWORKDAYS(Table2[[#This Row],[Initial Engagement Attempt Date]],Table2[[#This Row],[FTC Screening Date]],Holidays),""))</f>
        <v/>
      </c>
      <c r="AK54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42" s="4">
        <f>COUNTIFS(Table2[Agency Name],Table2[[#This Row],[Agency Name]],Table2[Client ID],Table2[[#This Row],[Client ID]])</f>
        <v>0</v>
      </c>
    </row>
    <row r="543" spans="12:38">
      <c r="L543" s="13"/>
      <c r="M543" s="13"/>
      <c r="N543" s="13"/>
      <c r="P543" s="13"/>
      <c r="W543" s="13"/>
      <c r="X543" s="13"/>
      <c r="AA54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4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43" s="4" t="str" cm="1">
        <f t="array" aca="1" ref="AC54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43" s="4">
        <f ca="1">LEN(Table2[[#This Row],[Data Checks]])</f>
        <v>0</v>
      </c>
      <c r="AE543" s="4" t="str">
        <f>IF(LEN(TRIM(Table2[[#This Row],[Referral Date]]))=0,"",IFERROR(NETWORKDAYS(Table2[[#This Row],[Referral Date]],EOMONTH(DATE('Reporting Month'!$B$2,'Reporting Month'!$B$1,1),0),Holidays),-NETWORKDAYS(EOMONTH(DATE('Reporting Month'!$B$2,'Reporting Month'!$B$1,1),0),Table2[[#This Row],[Referral Date]],Holidays)))</f>
        <v/>
      </c>
      <c r="AF54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43" s="4" t="str">
        <f>IF(OR(Table2[[#This Row],[Referral Date]]="",Table2[[#This Row],[FTC Screening Date]]=""),"",IFERROR(DATEDIF(Table2[[#This Row],[Referral Date]],Table2[[#This Row],[FTC Screening Date]],"d"),IFERROR(IF(DATEDIF(Table2[[#This Row],[FTC Screening Date]],Table2[[#This Row],[Referral Date]],"d")&gt;0,0,""),"")))</f>
        <v/>
      </c>
      <c r="AH543" s="4" t="str">
        <f>IFERROR(VLOOKUP(Table2[[#This Row],[Agency Name]],'Dropdown Values'!A:B,2,FALSE),"")</f>
        <v/>
      </c>
      <c r="AI543" s="2" t="str">
        <f>IF(OR(Table2[[#This Row],[Current Investigation Start Date]]="",Table2[[#This Row],[Referral Date]]=""),"",IFERROR(NETWORKDAYS(I543,J543,Holidays),""))</f>
        <v/>
      </c>
      <c r="AJ543" s="2" t="str">
        <f>IF(OR(Table2[[#This Row],[Initial Engagement Attempt Date]]="",Table2[[#This Row],[FTC Screening Date]]=""),"",IFERROR(NETWORKDAYS(Table2[[#This Row],[Initial Engagement Attempt Date]],Table2[[#This Row],[FTC Screening Date]],Holidays),""))</f>
        <v/>
      </c>
      <c r="AK54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43" s="4">
        <f>COUNTIFS(Table2[Agency Name],Table2[[#This Row],[Agency Name]],Table2[Client ID],Table2[[#This Row],[Client ID]])</f>
        <v>0</v>
      </c>
    </row>
    <row r="544" spans="12:38">
      <c r="L544" s="13"/>
      <c r="M544" s="13"/>
      <c r="N544" s="13"/>
      <c r="P544" s="13"/>
      <c r="W544" s="13"/>
      <c r="X544" s="13"/>
      <c r="AA54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4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44" s="4" t="str" cm="1">
        <f t="array" aca="1" ref="AC54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44" s="4">
        <f ca="1">LEN(Table2[[#This Row],[Data Checks]])</f>
        <v>0</v>
      </c>
      <c r="AE544" s="4" t="str">
        <f>IF(LEN(TRIM(Table2[[#This Row],[Referral Date]]))=0,"",IFERROR(NETWORKDAYS(Table2[[#This Row],[Referral Date]],EOMONTH(DATE('Reporting Month'!$B$2,'Reporting Month'!$B$1,1),0),Holidays),-NETWORKDAYS(EOMONTH(DATE('Reporting Month'!$B$2,'Reporting Month'!$B$1,1),0),Table2[[#This Row],[Referral Date]],Holidays)))</f>
        <v/>
      </c>
      <c r="AF54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44" s="4" t="str">
        <f>IF(OR(Table2[[#This Row],[Referral Date]]="",Table2[[#This Row],[FTC Screening Date]]=""),"",IFERROR(DATEDIF(Table2[[#This Row],[Referral Date]],Table2[[#This Row],[FTC Screening Date]],"d"),IFERROR(IF(DATEDIF(Table2[[#This Row],[FTC Screening Date]],Table2[[#This Row],[Referral Date]],"d")&gt;0,0,""),"")))</f>
        <v/>
      </c>
      <c r="AH544" s="4" t="str">
        <f>IFERROR(VLOOKUP(Table2[[#This Row],[Agency Name]],'Dropdown Values'!A:B,2,FALSE),"")</f>
        <v/>
      </c>
      <c r="AI544" s="2" t="str">
        <f>IF(OR(Table2[[#This Row],[Current Investigation Start Date]]="",Table2[[#This Row],[Referral Date]]=""),"",IFERROR(NETWORKDAYS(I544,J544,Holidays),""))</f>
        <v/>
      </c>
      <c r="AJ544" s="2" t="str">
        <f>IF(OR(Table2[[#This Row],[Initial Engagement Attempt Date]]="",Table2[[#This Row],[FTC Screening Date]]=""),"",IFERROR(NETWORKDAYS(Table2[[#This Row],[Initial Engagement Attempt Date]],Table2[[#This Row],[FTC Screening Date]],Holidays),""))</f>
        <v/>
      </c>
      <c r="AK54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44" s="4">
        <f>COUNTIFS(Table2[Agency Name],Table2[[#This Row],[Agency Name]],Table2[Client ID],Table2[[#This Row],[Client ID]])</f>
        <v>0</v>
      </c>
    </row>
    <row r="545" spans="12:38">
      <c r="L545" s="13"/>
      <c r="M545" s="13"/>
      <c r="N545" s="13"/>
      <c r="P545" s="13"/>
      <c r="W545" s="13"/>
      <c r="X545" s="13"/>
      <c r="AA54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4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45" s="4" t="str" cm="1">
        <f t="array" aca="1" ref="AC54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45" s="4">
        <f ca="1">LEN(Table2[[#This Row],[Data Checks]])</f>
        <v>0</v>
      </c>
      <c r="AE545" s="4" t="str">
        <f>IF(LEN(TRIM(Table2[[#This Row],[Referral Date]]))=0,"",IFERROR(NETWORKDAYS(Table2[[#This Row],[Referral Date]],EOMONTH(DATE('Reporting Month'!$B$2,'Reporting Month'!$B$1,1),0),Holidays),-NETWORKDAYS(EOMONTH(DATE('Reporting Month'!$B$2,'Reporting Month'!$B$1,1),0),Table2[[#This Row],[Referral Date]],Holidays)))</f>
        <v/>
      </c>
      <c r="AF54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45" s="4" t="str">
        <f>IF(OR(Table2[[#This Row],[Referral Date]]="",Table2[[#This Row],[FTC Screening Date]]=""),"",IFERROR(DATEDIF(Table2[[#This Row],[Referral Date]],Table2[[#This Row],[FTC Screening Date]],"d"),IFERROR(IF(DATEDIF(Table2[[#This Row],[FTC Screening Date]],Table2[[#This Row],[Referral Date]],"d")&gt;0,0,""),"")))</f>
        <v/>
      </c>
      <c r="AH545" s="4" t="str">
        <f>IFERROR(VLOOKUP(Table2[[#This Row],[Agency Name]],'Dropdown Values'!A:B,2,FALSE),"")</f>
        <v/>
      </c>
      <c r="AI545" s="2" t="str">
        <f>IF(OR(Table2[[#This Row],[Current Investigation Start Date]]="",Table2[[#This Row],[Referral Date]]=""),"",IFERROR(NETWORKDAYS(I545,J545,Holidays),""))</f>
        <v/>
      </c>
      <c r="AJ545" s="2" t="str">
        <f>IF(OR(Table2[[#This Row],[Initial Engagement Attempt Date]]="",Table2[[#This Row],[FTC Screening Date]]=""),"",IFERROR(NETWORKDAYS(Table2[[#This Row],[Initial Engagement Attempt Date]],Table2[[#This Row],[FTC Screening Date]],Holidays),""))</f>
        <v/>
      </c>
      <c r="AK54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45" s="4">
        <f>COUNTIFS(Table2[Agency Name],Table2[[#This Row],[Agency Name]],Table2[Client ID],Table2[[#This Row],[Client ID]])</f>
        <v>0</v>
      </c>
    </row>
    <row r="546" spans="12:38">
      <c r="L546" s="13"/>
      <c r="M546" s="13"/>
      <c r="N546" s="13"/>
      <c r="P546" s="13"/>
      <c r="W546" s="13"/>
      <c r="X546" s="13"/>
      <c r="AA54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4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46" s="4" t="str" cm="1">
        <f t="array" aca="1" ref="AC54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46" s="4">
        <f ca="1">LEN(Table2[[#This Row],[Data Checks]])</f>
        <v>0</v>
      </c>
      <c r="AE546" s="4" t="str">
        <f>IF(LEN(TRIM(Table2[[#This Row],[Referral Date]]))=0,"",IFERROR(NETWORKDAYS(Table2[[#This Row],[Referral Date]],EOMONTH(DATE('Reporting Month'!$B$2,'Reporting Month'!$B$1,1),0),Holidays),-NETWORKDAYS(EOMONTH(DATE('Reporting Month'!$B$2,'Reporting Month'!$B$1,1),0),Table2[[#This Row],[Referral Date]],Holidays)))</f>
        <v/>
      </c>
      <c r="AF54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46" s="4" t="str">
        <f>IF(OR(Table2[[#This Row],[Referral Date]]="",Table2[[#This Row],[FTC Screening Date]]=""),"",IFERROR(DATEDIF(Table2[[#This Row],[Referral Date]],Table2[[#This Row],[FTC Screening Date]],"d"),IFERROR(IF(DATEDIF(Table2[[#This Row],[FTC Screening Date]],Table2[[#This Row],[Referral Date]],"d")&gt;0,0,""),"")))</f>
        <v/>
      </c>
      <c r="AH546" s="4" t="str">
        <f>IFERROR(VLOOKUP(Table2[[#This Row],[Agency Name]],'Dropdown Values'!A:B,2,FALSE),"")</f>
        <v/>
      </c>
      <c r="AI546" s="2" t="str">
        <f>IF(OR(Table2[[#This Row],[Current Investigation Start Date]]="",Table2[[#This Row],[Referral Date]]=""),"",IFERROR(NETWORKDAYS(I546,J546,Holidays),""))</f>
        <v/>
      </c>
      <c r="AJ546" s="2" t="str">
        <f>IF(OR(Table2[[#This Row],[Initial Engagement Attempt Date]]="",Table2[[#This Row],[FTC Screening Date]]=""),"",IFERROR(NETWORKDAYS(Table2[[#This Row],[Initial Engagement Attempt Date]],Table2[[#This Row],[FTC Screening Date]],Holidays),""))</f>
        <v/>
      </c>
      <c r="AK54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46" s="4">
        <f>COUNTIFS(Table2[Agency Name],Table2[[#This Row],[Agency Name]],Table2[Client ID],Table2[[#This Row],[Client ID]])</f>
        <v>0</v>
      </c>
    </row>
    <row r="547" spans="12:38">
      <c r="L547" s="13"/>
      <c r="M547" s="13"/>
      <c r="N547" s="13"/>
      <c r="P547" s="13"/>
      <c r="W547" s="13"/>
      <c r="X547" s="13"/>
      <c r="AA54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4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47" s="4" t="str" cm="1">
        <f t="array" aca="1" ref="AC54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47" s="4">
        <f ca="1">LEN(Table2[[#This Row],[Data Checks]])</f>
        <v>0</v>
      </c>
      <c r="AE547" s="4" t="str">
        <f>IF(LEN(TRIM(Table2[[#This Row],[Referral Date]]))=0,"",IFERROR(NETWORKDAYS(Table2[[#This Row],[Referral Date]],EOMONTH(DATE('Reporting Month'!$B$2,'Reporting Month'!$B$1,1),0),Holidays),-NETWORKDAYS(EOMONTH(DATE('Reporting Month'!$B$2,'Reporting Month'!$B$1,1),0),Table2[[#This Row],[Referral Date]],Holidays)))</f>
        <v/>
      </c>
      <c r="AF54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47" s="4" t="str">
        <f>IF(OR(Table2[[#This Row],[Referral Date]]="",Table2[[#This Row],[FTC Screening Date]]=""),"",IFERROR(DATEDIF(Table2[[#This Row],[Referral Date]],Table2[[#This Row],[FTC Screening Date]],"d"),IFERROR(IF(DATEDIF(Table2[[#This Row],[FTC Screening Date]],Table2[[#This Row],[Referral Date]],"d")&gt;0,0,""),"")))</f>
        <v/>
      </c>
      <c r="AH547" s="4" t="str">
        <f>IFERROR(VLOOKUP(Table2[[#This Row],[Agency Name]],'Dropdown Values'!A:B,2,FALSE),"")</f>
        <v/>
      </c>
      <c r="AI547" s="2" t="str">
        <f>IF(OR(Table2[[#This Row],[Current Investigation Start Date]]="",Table2[[#This Row],[Referral Date]]=""),"",IFERROR(NETWORKDAYS(I547,J547,Holidays),""))</f>
        <v/>
      </c>
      <c r="AJ547" s="2" t="str">
        <f>IF(OR(Table2[[#This Row],[Initial Engagement Attempt Date]]="",Table2[[#This Row],[FTC Screening Date]]=""),"",IFERROR(NETWORKDAYS(Table2[[#This Row],[Initial Engagement Attempt Date]],Table2[[#This Row],[FTC Screening Date]],Holidays),""))</f>
        <v/>
      </c>
      <c r="AK54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47" s="4">
        <f>COUNTIFS(Table2[Agency Name],Table2[[#This Row],[Agency Name]],Table2[Client ID],Table2[[#This Row],[Client ID]])</f>
        <v>0</v>
      </c>
    </row>
    <row r="548" spans="12:38">
      <c r="L548" s="13"/>
      <c r="M548" s="13"/>
      <c r="N548" s="13"/>
      <c r="P548" s="13"/>
      <c r="W548" s="13"/>
      <c r="X548" s="13"/>
      <c r="AA54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4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48" s="4" t="str" cm="1">
        <f t="array" aca="1" ref="AC54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48" s="4">
        <f ca="1">LEN(Table2[[#This Row],[Data Checks]])</f>
        <v>0</v>
      </c>
      <c r="AE548" s="4" t="str">
        <f>IF(LEN(TRIM(Table2[[#This Row],[Referral Date]]))=0,"",IFERROR(NETWORKDAYS(Table2[[#This Row],[Referral Date]],EOMONTH(DATE('Reporting Month'!$B$2,'Reporting Month'!$B$1,1),0),Holidays),-NETWORKDAYS(EOMONTH(DATE('Reporting Month'!$B$2,'Reporting Month'!$B$1,1),0),Table2[[#This Row],[Referral Date]],Holidays)))</f>
        <v/>
      </c>
      <c r="AF54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48" s="4" t="str">
        <f>IF(OR(Table2[[#This Row],[Referral Date]]="",Table2[[#This Row],[FTC Screening Date]]=""),"",IFERROR(DATEDIF(Table2[[#This Row],[Referral Date]],Table2[[#This Row],[FTC Screening Date]],"d"),IFERROR(IF(DATEDIF(Table2[[#This Row],[FTC Screening Date]],Table2[[#This Row],[Referral Date]],"d")&gt;0,0,""),"")))</f>
        <v/>
      </c>
      <c r="AH548" s="4" t="str">
        <f>IFERROR(VLOOKUP(Table2[[#This Row],[Agency Name]],'Dropdown Values'!A:B,2,FALSE),"")</f>
        <v/>
      </c>
      <c r="AI548" s="2" t="str">
        <f>IF(OR(Table2[[#This Row],[Current Investigation Start Date]]="",Table2[[#This Row],[Referral Date]]=""),"",IFERROR(NETWORKDAYS(I548,J548,Holidays),""))</f>
        <v/>
      </c>
      <c r="AJ548" s="2" t="str">
        <f>IF(OR(Table2[[#This Row],[Initial Engagement Attempt Date]]="",Table2[[#This Row],[FTC Screening Date]]=""),"",IFERROR(NETWORKDAYS(Table2[[#This Row],[Initial Engagement Attempt Date]],Table2[[#This Row],[FTC Screening Date]],Holidays),""))</f>
        <v/>
      </c>
      <c r="AK54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48" s="4">
        <f>COUNTIFS(Table2[Agency Name],Table2[[#This Row],[Agency Name]],Table2[Client ID],Table2[[#This Row],[Client ID]])</f>
        <v>0</v>
      </c>
    </row>
    <row r="549" spans="12:38">
      <c r="L549" s="13"/>
      <c r="M549" s="13"/>
      <c r="N549" s="13"/>
      <c r="P549" s="13"/>
      <c r="W549" s="13"/>
      <c r="X549" s="13"/>
      <c r="AA54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4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49" s="4" t="str" cm="1">
        <f t="array" aca="1" ref="AC54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49" s="4">
        <f ca="1">LEN(Table2[[#This Row],[Data Checks]])</f>
        <v>0</v>
      </c>
      <c r="AE549" s="4" t="str">
        <f>IF(LEN(TRIM(Table2[[#This Row],[Referral Date]]))=0,"",IFERROR(NETWORKDAYS(Table2[[#This Row],[Referral Date]],EOMONTH(DATE('Reporting Month'!$B$2,'Reporting Month'!$B$1,1),0),Holidays),-NETWORKDAYS(EOMONTH(DATE('Reporting Month'!$B$2,'Reporting Month'!$B$1,1),0),Table2[[#This Row],[Referral Date]],Holidays)))</f>
        <v/>
      </c>
      <c r="AF54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49" s="4" t="str">
        <f>IF(OR(Table2[[#This Row],[Referral Date]]="",Table2[[#This Row],[FTC Screening Date]]=""),"",IFERROR(DATEDIF(Table2[[#This Row],[Referral Date]],Table2[[#This Row],[FTC Screening Date]],"d"),IFERROR(IF(DATEDIF(Table2[[#This Row],[FTC Screening Date]],Table2[[#This Row],[Referral Date]],"d")&gt;0,0,""),"")))</f>
        <v/>
      </c>
      <c r="AH549" s="4" t="str">
        <f>IFERROR(VLOOKUP(Table2[[#This Row],[Agency Name]],'Dropdown Values'!A:B,2,FALSE),"")</f>
        <v/>
      </c>
      <c r="AI549" s="2" t="str">
        <f>IF(OR(Table2[[#This Row],[Current Investigation Start Date]]="",Table2[[#This Row],[Referral Date]]=""),"",IFERROR(NETWORKDAYS(I549,J549,Holidays),""))</f>
        <v/>
      </c>
      <c r="AJ549" s="2" t="str">
        <f>IF(OR(Table2[[#This Row],[Initial Engagement Attempt Date]]="",Table2[[#This Row],[FTC Screening Date]]=""),"",IFERROR(NETWORKDAYS(Table2[[#This Row],[Initial Engagement Attempt Date]],Table2[[#This Row],[FTC Screening Date]],Holidays),""))</f>
        <v/>
      </c>
      <c r="AK54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49" s="4">
        <f>COUNTIFS(Table2[Agency Name],Table2[[#This Row],[Agency Name]],Table2[Client ID],Table2[[#This Row],[Client ID]])</f>
        <v>0</v>
      </c>
    </row>
    <row r="550" spans="12:38">
      <c r="L550" s="13"/>
      <c r="M550" s="13"/>
      <c r="N550" s="13"/>
      <c r="P550" s="13"/>
      <c r="W550" s="13"/>
      <c r="X550" s="13"/>
      <c r="AA55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5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50" s="4" t="str" cm="1">
        <f t="array" aca="1" ref="AC55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50" s="4">
        <f ca="1">LEN(Table2[[#This Row],[Data Checks]])</f>
        <v>0</v>
      </c>
      <c r="AE550" s="4" t="str">
        <f>IF(LEN(TRIM(Table2[[#This Row],[Referral Date]]))=0,"",IFERROR(NETWORKDAYS(Table2[[#This Row],[Referral Date]],EOMONTH(DATE('Reporting Month'!$B$2,'Reporting Month'!$B$1,1),0),Holidays),-NETWORKDAYS(EOMONTH(DATE('Reporting Month'!$B$2,'Reporting Month'!$B$1,1),0),Table2[[#This Row],[Referral Date]],Holidays)))</f>
        <v/>
      </c>
      <c r="AF55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50" s="4" t="str">
        <f>IF(OR(Table2[[#This Row],[Referral Date]]="",Table2[[#This Row],[FTC Screening Date]]=""),"",IFERROR(DATEDIF(Table2[[#This Row],[Referral Date]],Table2[[#This Row],[FTC Screening Date]],"d"),IFERROR(IF(DATEDIF(Table2[[#This Row],[FTC Screening Date]],Table2[[#This Row],[Referral Date]],"d")&gt;0,0,""),"")))</f>
        <v/>
      </c>
      <c r="AH550" s="4" t="str">
        <f>IFERROR(VLOOKUP(Table2[[#This Row],[Agency Name]],'Dropdown Values'!A:B,2,FALSE),"")</f>
        <v/>
      </c>
      <c r="AI550" s="2" t="str">
        <f>IF(OR(Table2[[#This Row],[Current Investigation Start Date]]="",Table2[[#This Row],[Referral Date]]=""),"",IFERROR(NETWORKDAYS(I550,J550,Holidays),""))</f>
        <v/>
      </c>
      <c r="AJ550" s="2" t="str">
        <f>IF(OR(Table2[[#This Row],[Initial Engagement Attempt Date]]="",Table2[[#This Row],[FTC Screening Date]]=""),"",IFERROR(NETWORKDAYS(Table2[[#This Row],[Initial Engagement Attempt Date]],Table2[[#This Row],[FTC Screening Date]],Holidays),""))</f>
        <v/>
      </c>
      <c r="AK55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50" s="4">
        <f>COUNTIFS(Table2[Agency Name],Table2[[#This Row],[Agency Name]],Table2[Client ID],Table2[[#This Row],[Client ID]])</f>
        <v>0</v>
      </c>
    </row>
    <row r="551" spans="12:38">
      <c r="L551" s="13"/>
      <c r="M551" s="13"/>
      <c r="N551" s="13"/>
      <c r="P551" s="13"/>
      <c r="W551" s="13"/>
      <c r="X551" s="13"/>
      <c r="AA55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5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51" s="4" t="str" cm="1">
        <f t="array" aca="1" ref="AC55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51" s="4">
        <f ca="1">LEN(Table2[[#This Row],[Data Checks]])</f>
        <v>0</v>
      </c>
      <c r="AE551" s="4" t="str">
        <f>IF(LEN(TRIM(Table2[[#This Row],[Referral Date]]))=0,"",IFERROR(NETWORKDAYS(Table2[[#This Row],[Referral Date]],EOMONTH(DATE('Reporting Month'!$B$2,'Reporting Month'!$B$1,1),0),Holidays),-NETWORKDAYS(EOMONTH(DATE('Reporting Month'!$B$2,'Reporting Month'!$B$1,1),0),Table2[[#This Row],[Referral Date]],Holidays)))</f>
        <v/>
      </c>
      <c r="AF55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51" s="4" t="str">
        <f>IF(OR(Table2[[#This Row],[Referral Date]]="",Table2[[#This Row],[FTC Screening Date]]=""),"",IFERROR(DATEDIF(Table2[[#This Row],[Referral Date]],Table2[[#This Row],[FTC Screening Date]],"d"),IFERROR(IF(DATEDIF(Table2[[#This Row],[FTC Screening Date]],Table2[[#This Row],[Referral Date]],"d")&gt;0,0,""),"")))</f>
        <v/>
      </c>
      <c r="AH551" s="4" t="str">
        <f>IFERROR(VLOOKUP(Table2[[#This Row],[Agency Name]],'Dropdown Values'!A:B,2,FALSE),"")</f>
        <v/>
      </c>
      <c r="AI551" s="2" t="str">
        <f>IF(OR(Table2[[#This Row],[Current Investigation Start Date]]="",Table2[[#This Row],[Referral Date]]=""),"",IFERROR(NETWORKDAYS(I551,J551,Holidays),""))</f>
        <v/>
      </c>
      <c r="AJ551" s="2" t="str">
        <f>IF(OR(Table2[[#This Row],[Initial Engagement Attempt Date]]="",Table2[[#This Row],[FTC Screening Date]]=""),"",IFERROR(NETWORKDAYS(Table2[[#This Row],[Initial Engagement Attempt Date]],Table2[[#This Row],[FTC Screening Date]],Holidays),""))</f>
        <v/>
      </c>
      <c r="AK55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51" s="4">
        <f>COUNTIFS(Table2[Agency Name],Table2[[#This Row],[Agency Name]],Table2[Client ID],Table2[[#This Row],[Client ID]])</f>
        <v>0</v>
      </c>
    </row>
    <row r="552" spans="12:38">
      <c r="L552" s="13"/>
      <c r="M552" s="13"/>
      <c r="N552" s="13"/>
      <c r="P552" s="13"/>
      <c r="W552" s="13"/>
      <c r="X552" s="13"/>
      <c r="AA55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5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52" s="4" t="str" cm="1">
        <f t="array" aca="1" ref="AC55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52" s="4">
        <f ca="1">LEN(Table2[[#This Row],[Data Checks]])</f>
        <v>0</v>
      </c>
      <c r="AE552" s="4" t="str">
        <f>IF(LEN(TRIM(Table2[[#This Row],[Referral Date]]))=0,"",IFERROR(NETWORKDAYS(Table2[[#This Row],[Referral Date]],EOMONTH(DATE('Reporting Month'!$B$2,'Reporting Month'!$B$1,1),0),Holidays),-NETWORKDAYS(EOMONTH(DATE('Reporting Month'!$B$2,'Reporting Month'!$B$1,1),0),Table2[[#This Row],[Referral Date]],Holidays)))</f>
        <v/>
      </c>
      <c r="AF55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52" s="4" t="str">
        <f>IF(OR(Table2[[#This Row],[Referral Date]]="",Table2[[#This Row],[FTC Screening Date]]=""),"",IFERROR(DATEDIF(Table2[[#This Row],[Referral Date]],Table2[[#This Row],[FTC Screening Date]],"d"),IFERROR(IF(DATEDIF(Table2[[#This Row],[FTC Screening Date]],Table2[[#This Row],[Referral Date]],"d")&gt;0,0,""),"")))</f>
        <v/>
      </c>
      <c r="AH552" s="4" t="str">
        <f>IFERROR(VLOOKUP(Table2[[#This Row],[Agency Name]],'Dropdown Values'!A:B,2,FALSE),"")</f>
        <v/>
      </c>
      <c r="AI552" s="2" t="str">
        <f>IF(OR(Table2[[#This Row],[Current Investigation Start Date]]="",Table2[[#This Row],[Referral Date]]=""),"",IFERROR(NETWORKDAYS(I552,J552,Holidays),""))</f>
        <v/>
      </c>
      <c r="AJ552" s="2" t="str">
        <f>IF(OR(Table2[[#This Row],[Initial Engagement Attempt Date]]="",Table2[[#This Row],[FTC Screening Date]]=""),"",IFERROR(NETWORKDAYS(Table2[[#This Row],[Initial Engagement Attempt Date]],Table2[[#This Row],[FTC Screening Date]],Holidays),""))</f>
        <v/>
      </c>
      <c r="AK55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52" s="4">
        <f>COUNTIFS(Table2[Agency Name],Table2[[#This Row],[Agency Name]],Table2[Client ID],Table2[[#This Row],[Client ID]])</f>
        <v>0</v>
      </c>
    </row>
    <row r="553" spans="12:38">
      <c r="L553" s="13"/>
      <c r="M553" s="13"/>
      <c r="N553" s="13"/>
      <c r="P553" s="13"/>
      <c r="W553" s="13"/>
      <c r="X553" s="13"/>
      <c r="AA55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5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53" s="4" t="str" cm="1">
        <f t="array" aca="1" ref="AC55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53" s="4">
        <f ca="1">LEN(Table2[[#This Row],[Data Checks]])</f>
        <v>0</v>
      </c>
      <c r="AE553" s="4" t="str">
        <f>IF(LEN(TRIM(Table2[[#This Row],[Referral Date]]))=0,"",IFERROR(NETWORKDAYS(Table2[[#This Row],[Referral Date]],EOMONTH(DATE('Reporting Month'!$B$2,'Reporting Month'!$B$1,1),0),Holidays),-NETWORKDAYS(EOMONTH(DATE('Reporting Month'!$B$2,'Reporting Month'!$B$1,1),0),Table2[[#This Row],[Referral Date]],Holidays)))</f>
        <v/>
      </c>
      <c r="AF55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53" s="4" t="str">
        <f>IF(OR(Table2[[#This Row],[Referral Date]]="",Table2[[#This Row],[FTC Screening Date]]=""),"",IFERROR(DATEDIF(Table2[[#This Row],[Referral Date]],Table2[[#This Row],[FTC Screening Date]],"d"),IFERROR(IF(DATEDIF(Table2[[#This Row],[FTC Screening Date]],Table2[[#This Row],[Referral Date]],"d")&gt;0,0,""),"")))</f>
        <v/>
      </c>
      <c r="AH553" s="4" t="str">
        <f>IFERROR(VLOOKUP(Table2[[#This Row],[Agency Name]],'Dropdown Values'!A:B,2,FALSE),"")</f>
        <v/>
      </c>
      <c r="AI553" s="2" t="str">
        <f>IF(OR(Table2[[#This Row],[Current Investigation Start Date]]="",Table2[[#This Row],[Referral Date]]=""),"",IFERROR(NETWORKDAYS(I553,J553,Holidays),""))</f>
        <v/>
      </c>
      <c r="AJ553" s="2" t="str">
        <f>IF(OR(Table2[[#This Row],[Initial Engagement Attempt Date]]="",Table2[[#This Row],[FTC Screening Date]]=""),"",IFERROR(NETWORKDAYS(Table2[[#This Row],[Initial Engagement Attempt Date]],Table2[[#This Row],[FTC Screening Date]],Holidays),""))</f>
        <v/>
      </c>
      <c r="AK55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53" s="4">
        <f>COUNTIFS(Table2[Agency Name],Table2[[#This Row],[Agency Name]],Table2[Client ID],Table2[[#This Row],[Client ID]])</f>
        <v>0</v>
      </c>
    </row>
    <row r="554" spans="12:38">
      <c r="L554" s="13"/>
      <c r="M554" s="13"/>
      <c r="N554" s="13"/>
      <c r="P554" s="13"/>
      <c r="W554" s="13"/>
      <c r="X554" s="13"/>
      <c r="AA55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5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54" s="4" t="str" cm="1">
        <f t="array" aca="1" ref="AC55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54" s="4">
        <f ca="1">LEN(Table2[[#This Row],[Data Checks]])</f>
        <v>0</v>
      </c>
      <c r="AE554" s="4" t="str">
        <f>IF(LEN(TRIM(Table2[[#This Row],[Referral Date]]))=0,"",IFERROR(NETWORKDAYS(Table2[[#This Row],[Referral Date]],EOMONTH(DATE('Reporting Month'!$B$2,'Reporting Month'!$B$1,1),0),Holidays),-NETWORKDAYS(EOMONTH(DATE('Reporting Month'!$B$2,'Reporting Month'!$B$1,1),0),Table2[[#This Row],[Referral Date]],Holidays)))</f>
        <v/>
      </c>
      <c r="AF55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54" s="4" t="str">
        <f>IF(OR(Table2[[#This Row],[Referral Date]]="",Table2[[#This Row],[FTC Screening Date]]=""),"",IFERROR(DATEDIF(Table2[[#This Row],[Referral Date]],Table2[[#This Row],[FTC Screening Date]],"d"),IFERROR(IF(DATEDIF(Table2[[#This Row],[FTC Screening Date]],Table2[[#This Row],[Referral Date]],"d")&gt;0,0,""),"")))</f>
        <v/>
      </c>
      <c r="AH554" s="4" t="str">
        <f>IFERROR(VLOOKUP(Table2[[#This Row],[Agency Name]],'Dropdown Values'!A:B,2,FALSE),"")</f>
        <v/>
      </c>
      <c r="AI554" s="2" t="str">
        <f>IF(OR(Table2[[#This Row],[Current Investigation Start Date]]="",Table2[[#This Row],[Referral Date]]=""),"",IFERROR(NETWORKDAYS(I554,J554,Holidays),""))</f>
        <v/>
      </c>
      <c r="AJ554" s="2" t="str">
        <f>IF(OR(Table2[[#This Row],[Initial Engagement Attempt Date]]="",Table2[[#This Row],[FTC Screening Date]]=""),"",IFERROR(NETWORKDAYS(Table2[[#This Row],[Initial Engagement Attempt Date]],Table2[[#This Row],[FTC Screening Date]],Holidays),""))</f>
        <v/>
      </c>
      <c r="AK55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54" s="4">
        <f>COUNTIFS(Table2[Agency Name],Table2[[#This Row],[Agency Name]],Table2[Client ID],Table2[[#This Row],[Client ID]])</f>
        <v>0</v>
      </c>
    </row>
    <row r="555" spans="12:38">
      <c r="L555" s="13"/>
      <c r="M555" s="13"/>
      <c r="N555" s="13"/>
      <c r="P555" s="13"/>
      <c r="W555" s="13"/>
      <c r="X555" s="13"/>
      <c r="AA55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5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55" s="4" t="str" cm="1">
        <f t="array" aca="1" ref="AC55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55" s="4">
        <f ca="1">LEN(Table2[[#This Row],[Data Checks]])</f>
        <v>0</v>
      </c>
      <c r="AE555" s="4" t="str">
        <f>IF(LEN(TRIM(Table2[[#This Row],[Referral Date]]))=0,"",IFERROR(NETWORKDAYS(Table2[[#This Row],[Referral Date]],EOMONTH(DATE('Reporting Month'!$B$2,'Reporting Month'!$B$1,1),0),Holidays),-NETWORKDAYS(EOMONTH(DATE('Reporting Month'!$B$2,'Reporting Month'!$B$1,1),0),Table2[[#This Row],[Referral Date]],Holidays)))</f>
        <v/>
      </c>
      <c r="AF55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55" s="4" t="str">
        <f>IF(OR(Table2[[#This Row],[Referral Date]]="",Table2[[#This Row],[FTC Screening Date]]=""),"",IFERROR(DATEDIF(Table2[[#This Row],[Referral Date]],Table2[[#This Row],[FTC Screening Date]],"d"),IFERROR(IF(DATEDIF(Table2[[#This Row],[FTC Screening Date]],Table2[[#This Row],[Referral Date]],"d")&gt;0,0,""),"")))</f>
        <v/>
      </c>
      <c r="AH555" s="4" t="str">
        <f>IFERROR(VLOOKUP(Table2[[#This Row],[Agency Name]],'Dropdown Values'!A:B,2,FALSE),"")</f>
        <v/>
      </c>
      <c r="AI555" s="2" t="str">
        <f>IF(OR(Table2[[#This Row],[Current Investigation Start Date]]="",Table2[[#This Row],[Referral Date]]=""),"",IFERROR(NETWORKDAYS(I555,J555,Holidays),""))</f>
        <v/>
      </c>
      <c r="AJ555" s="2" t="str">
        <f>IF(OR(Table2[[#This Row],[Initial Engagement Attempt Date]]="",Table2[[#This Row],[FTC Screening Date]]=""),"",IFERROR(NETWORKDAYS(Table2[[#This Row],[Initial Engagement Attempt Date]],Table2[[#This Row],[FTC Screening Date]],Holidays),""))</f>
        <v/>
      </c>
      <c r="AK55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55" s="4">
        <f>COUNTIFS(Table2[Agency Name],Table2[[#This Row],[Agency Name]],Table2[Client ID],Table2[[#This Row],[Client ID]])</f>
        <v>0</v>
      </c>
    </row>
    <row r="556" spans="12:38">
      <c r="L556" s="13"/>
      <c r="M556" s="13"/>
      <c r="N556" s="13"/>
      <c r="P556" s="13"/>
      <c r="W556" s="13"/>
      <c r="X556" s="13"/>
      <c r="AA55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5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56" s="4" t="str" cm="1">
        <f t="array" aca="1" ref="AC55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56" s="4">
        <f ca="1">LEN(Table2[[#This Row],[Data Checks]])</f>
        <v>0</v>
      </c>
      <c r="AE556" s="4" t="str">
        <f>IF(LEN(TRIM(Table2[[#This Row],[Referral Date]]))=0,"",IFERROR(NETWORKDAYS(Table2[[#This Row],[Referral Date]],EOMONTH(DATE('Reporting Month'!$B$2,'Reporting Month'!$B$1,1),0),Holidays),-NETWORKDAYS(EOMONTH(DATE('Reporting Month'!$B$2,'Reporting Month'!$B$1,1),0),Table2[[#This Row],[Referral Date]],Holidays)))</f>
        <v/>
      </c>
      <c r="AF55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56" s="4" t="str">
        <f>IF(OR(Table2[[#This Row],[Referral Date]]="",Table2[[#This Row],[FTC Screening Date]]=""),"",IFERROR(DATEDIF(Table2[[#This Row],[Referral Date]],Table2[[#This Row],[FTC Screening Date]],"d"),IFERROR(IF(DATEDIF(Table2[[#This Row],[FTC Screening Date]],Table2[[#This Row],[Referral Date]],"d")&gt;0,0,""),"")))</f>
        <v/>
      </c>
      <c r="AH556" s="4" t="str">
        <f>IFERROR(VLOOKUP(Table2[[#This Row],[Agency Name]],'Dropdown Values'!A:B,2,FALSE),"")</f>
        <v/>
      </c>
      <c r="AI556" s="2" t="str">
        <f>IF(OR(Table2[[#This Row],[Current Investigation Start Date]]="",Table2[[#This Row],[Referral Date]]=""),"",IFERROR(NETWORKDAYS(I556,J556,Holidays),""))</f>
        <v/>
      </c>
      <c r="AJ556" s="2" t="str">
        <f>IF(OR(Table2[[#This Row],[Initial Engagement Attempt Date]]="",Table2[[#This Row],[FTC Screening Date]]=""),"",IFERROR(NETWORKDAYS(Table2[[#This Row],[Initial Engagement Attempt Date]],Table2[[#This Row],[FTC Screening Date]],Holidays),""))</f>
        <v/>
      </c>
      <c r="AK55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56" s="4">
        <f>COUNTIFS(Table2[Agency Name],Table2[[#This Row],[Agency Name]],Table2[Client ID],Table2[[#This Row],[Client ID]])</f>
        <v>0</v>
      </c>
    </row>
    <row r="557" spans="12:38">
      <c r="L557" s="13"/>
      <c r="M557" s="13"/>
      <c r="N557" s="13"/>
      <c r="P557" s="13"/>
      <c r="W557" s="13"/>
      <c r="X557" s="13"/>
      <c r="AA55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5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57" s="4" t="str" cm="1">
        <f t="array" aca="1" ref="AC55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57" s="4">
        <f ca="1">LEN(Table2[[#This Row],[Data Checks]])</f>
        <v>0</v>
      </c>
      <c r="AE557" s="4" t="str">
        <f>IF(LEN(TRIM(Table2[[#This Row],[Referral Date]]))=0,"",IFERROR(NETWORKDAYS(Table2[[#This Row],[Referral Date]],EOMONTH(DATE('Reporting Month'!$B$2,'Reporting Month'!$B$1,1),0),Holidays),-NETWORKDAYS(EOMONTH(DATE('Reporting Month'!$B$2,'Reporting Month'!$B$1,1),0),Table2[[#This Row],[Referral Date]],Holidays)))</f>
        <v/>
      </c>
      <c r="AF55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57" s="4" t="str">
        <f>IF(OR(Table2[[#This Row],[Referral Date]]="",Table2[[#This Row],[FTC Screening Date]]=""),"",IFERROR(DATEDIF(Table2[[#This Row],[Referral Date]],Table2[[#This Row],[FTC Screening Date]],"d"),IFERROR(IF(DATEDIF(Table2[[#This Row],[FTC Screening Date]],Table2[[#This Row],[Referral Date]],"d")&gt;0,0,""),"")))</f>
        <v/>
      </c>
      <c r="AH557" s="4" t="str">
        <f>IFERROR(VLOOKUP(Table2[[#This Row],[Agency Name]],'Dropdown Values'!A:B,2,FALSE),"")</f>
        <v/>
      </c>
      <c r="AI557" s="2" t="str">
        <f>IF(OR(Table2[[#This Row],[Current Investigation Start Date]]="",Table2[[#This Row],[Referral Date]]=""),"",IFERROR(NETWORKDAYS(I557,J557,Holidays),""))</f>
        <v/>
      </c>
      <c r="AJ557" s="2" t="str">
        <f>IF(OR(Table2[[#This Row],[Initial Engagement Attempt Date]]="",Table2[[#This Row],[FTC Screening Date]]=""),"",IFERROR(NETWORKDAYS(Table2[[#This Row],[Initial Engagement Attempt Date]],Table2[[#This Row],[FTC Screening Date]],Holidays),""))</f>
        <v/>
      </c>
      <c r="AK55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57" s="4">
        <f>COUNTIFS(Table2[Agency Name],Table2[[#This Row],[Agency Name]],Table2[Client ID],Table2[[#This Row],[Client ID]])</f>
        <v>0</v>
      </c>
    </row>
    <row r="558" spans="12:38">
      <c r="L558" s="13"/>
      <c r="M558" s="13"/>
      <c r="N558" s="13"/>
      <c r="P558" s="13"/>
      <c r="W558" s="13"/>
      <c r="X558" s="13"/>
      <c r="AA55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5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58" s="4" t="str" cm="1">
        <f t="array" aca="1" ref="AC55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58" s="4">
        <f ca="1">LEN(Table2[[#This Row],[Data Checks]])</f>
        <v>0</v>
      </c>
      <c r="AE558" s="4" t="str">
        <f>IF(LEN(TRIM(Table2[[#This Row],[Referral Date]]))=0,"",IFERROR(NETWORKDAYS(Table2[[#This Row],[Referral Date]],EOMONTH(DATE('Reporting Month'!$B$2,'Reporting Month'!$B$1,1),0),Holidays),-NETWORKDAYS(EOMONTH(DATE('Reporting Month'!$B$2,'Reporting Month'!$B$1,1),0),Table2[[#This Row],[Referral Date]],Holidays)))</f>
        <v/>
      </c>
      <c r="AF55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58" s="4" t="str">
        <f>IF(OR(Table2[[#This Row],[Referral Date]]="",Table2[[#This Row],[FTC Screening Date]]=""),"",IFERROR(DATEDIF(Table2[[#This Row],[Referral Date]],Table2[[#This Row],[FTC Screening Date]],"d"),IFERROR(IF(DATEDIF(Table2[[#This Row],[FTC Screening Date]],Table2[[#This Row],[Referral Date]],"d")&gt;0,0,""),"")))</f>
        <v/>
      </c>
      <c r="AH558" s="4" t="str">
        <f>IFERROR(VLOOKUP(Table2[[#This Row],[Agency Name]],'Dropdown Values'!A:B,2,FALSE),"")</f>
        <v/>
      </c>
      <c r="AI558" s="2" t="str">
        <f>IF(OR(Table2[[#This Row],[Current Investigation Start Date]]="",Table2[[#This Row],[Referral Date]]=""),"",IFERROR(NETWORKDAYS(I558,J558,Holidays),""))</f>
        <v/>
      </c>
      <c r="AJ558" s="2" t="str">
        <f>IF(OR(Table2[[#This Row],[Initial Engagement Attempt Date]]="",Table2[[#This Row],[FTC Screening Date]]=""),"",IFERROR(NETWORKDAYS(Table2[[#This Row],[Initial Engagement Attempt Date]],Table2[[#This Row],[FTC Screening Date]],Holidays),""))</f>
        <v/>
      </c>
      <c r="AK55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58" s="4">
        <f>COUNTIFS(Table2[Agency Name],Table2[[#This Row],[Agency Name]],Table2[Client ID],Table2[[#This Row],[Client ID]])</f>
        <v>0</v>
      </c>
    </row>
    <row r="559" spans="12:38">
      <c r="L559" s="13"/>
      <c r="M559" s="13"/>
      <c r="N559" s="13"/>
      <c r="P559" s="13"/>
      <c r="W559" s="13"/>
      <c r="X559" s="13"/>
      <c r="AA55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5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59" s="4" t="str" cm="1">
        <f t="array" aca="1" ref="AC55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59" s="4">
        <f ca="1">LEN(Table2[[#This Row],[Data Checks]])</f>
        <v>0</v>
      </c>
      <c r="AE559" s="4" t="str">
        <f>IF(LEN(TRIM(Table2[[#This Row],[Referral Date]]))=0,"",IFERROR(NETWORKDAYS(Table2[[#This Row],[Referral Date]],EOMONTH(DATE('Reporting Month'!$B$2,'Reporting Month'!$B$1,1),0),Holidays),-NETWORKDAYS(EOMONTH(DATE('Reporting Month'!$B$2,'Reporting Month'!$B$1,1),0),Table2[[#This Row],[Referral Date]],Holidays)))</f>
        <v/>
      </c>
      <c r="AF55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59" s="4" t="str">
        <f>IF(OR(Table2[[#This Row],[Referral Date]]="",Table2[[#This Row],[FTC Screening Date]]=""),"",IFERROR(DATEDIF(Table2[[#This Row],[Referral Date]],Table2[[#This Row],[FTC Screening Date]],"d"),IFERROR(IF(DATEDIF(Table2[[#This Row],[FTC Screening Date]],Table2[[#This Row],[Referral Date]],"d")&gt;0,0,""),"")))</f>
        <v/>
      </c>
      <c r="AH559" s="4" t="str">
        <f>IFERROR(VLOOKUP(Table2[[#This Row],[Agency Name]],'Dropdown Values'!A:B,2,FALSE),"")</f>
        <v/>
      </c>
      <c r="AI559" s="2" t="str">
        <f>IF(OR(Table2[[#This Row],[Current Investigation Start Date]]="",Table2[[#This Row],[Referral Date]]=""),"",IFERROR(NETWORKDAYS(I559,J559,Holidays),""))</f>
        <v/>
      </c>
      <c r="AJ559" s="2" t="str">
        <f>IF(OR(Table2[[#This Row],[Initial Engagement Attempt Date]]="",Table2[[#This Row],[FTC Screening Date]]=""),"",IFERROR(NETWORKDAYS(Table2[[#This Row],[Initial Engagement Attempt Date]],Table2[[#This Row],[FTC Screening Date]],Holidays),""))</f>
        <v/>
      </c>
      <c r="AK55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59" s="4">
        <f>COUNTIFS(Table2[Agency Name],Table2[[#This Row],[Agency Name]],Table2[Client ID],Table2[[#This Row],[Client ID]])</f>
        <v>0</v>
      </c>
    </row>
    <row r="560" spans="12:38">
      <c r="L560" s="13"/>
      <c r="M560" s="13"/>
      <c r="N560" s="13"/>
      <c r="P560" s="13"/>
      <c r="W560" s="13"/>
      <c r="X560" s="13"/>
      <c r="AA56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6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60" s="4" t="str" cm="1">
        <f t="array" aca="1" ref="AC56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60" s="4">
        <f ca="1">LEN(Table2[[#This Row],[Data Checks]])</f>
        <v>0</v>
      </c>
      <c r="AE560" s="4" t="str">
        <f>IF(LEN(TRIM(Table2[[#This Row],[Referral Date]]))=0,"",IFERROR(NETWORKDAYS(Table2[[#This Row],[Referral Date]],EOMONTH(DATE('Reporting Month'!$B$2,'Reporting Month'!$B$1,1),0),Holidays),-NETWORKDAYS(EOMONTH(DATE('Reporting Month'!$B$2,'Reporting Month'!$B$1,1),0),Table2[[#This Row],[Referral Date]],Holidays)))</f>
        <v/>
      </c>
      <c r="AF56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60" s="4" t="str">
        <f>IF(OR(Table2[[#This Row],[Referral Date]]="",Table2[[#This Row],[FTC Screening Date]]=""),"",IFERROR(DATEDIF(Table2[[#This Row],[Referral Date]],Table2[[#This Row],[FTC Screening Date]],"d"),IFERROR(IF(DATEDIF(Table2[[#This Row],[FTC Screening Date]],Table2[[#This Row],[Referral Date]],"d")&gt;0,0,""),"")))</f>
        <v/>
      </c>
      <c r="AH560" s="4" t="str">
        <f>IFERROR(VLOOKUP(Table2[[#This Row],[Agency Name]],'Dropdown Values'!A:B,2,FALSE),"")</f>
        <v/>
      </c>
      <c r="AI560" s="2" t="str">
        <f>IF(OR(Table2[[#This Row],[Current Investigation Start Date]]="",Table2[[#This Row],[Referral Date]]=""),"",IFERROR(NETWORKDAYS(I560,J560,Holidays),""))</f>
        <v/>
      </c>
      <c r="AJ560" s="2" t="str">
        <f>IF(OR(Table2[[#This Row],[Initial Engagement Attempt Date]]="",Table2[[#This Row],[FTC Screening Date]]=""),"",IFERROR(NETWORKDAYS(Table2[[#This Row],[Initial Engagement Attempt Date]],Table2[[#This Row],[FTC Screening Date]],Holidays),""))</f>
        <v/>
      </c>
      <c r="AK56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60" s="4">
        <f>COUNTIFS(Table2[Agency Name],Table2[[#This Row],[Agency Name]],Table2[Client ID],Table2[[#This Row],[Client ID]])</f>
        <v>0</v>
      </c>
    </row>
    <row r="561" spans="12:38">
      <c r="L561" s="13"/>
      <c r="M561" s="13"/>
      <c r="N561" s="13"/>
      <c r="P561" s="13"/>
      <c r="W561" s="13"/>
      <c r="X561" s="13"/>
      <c r="AA56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6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61" s="4" t="str" cm="1">
        <f t="array" aca="1" ref="AC56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61" s="4">
        <f ca="1">LEN(Table2[[#This Row],[Data Checks]])</f>
        <v>0</v>
      </c>
      <c r="AE561" s="4" t="str">
        <f>IF(LEN(TRIM(Table2[[#This Row],[Referral Date]]))=0,"",IFERROR(NETWORKDAYS(Table2[[#This Row],[Referral Date]],EOMONTH(DATE('Reporting Month'!$B$2,'Reporting Month'!$B$1,1),0),Holidays),-NETWORKDAYS(EOMONTH(DATE('Reporting Month'!$B$2,'Reporting Month'!$B$1,1),0),Table2[[#This Row],[Referral Date]],Holidays)))</f>
        <v/>
      </c>
      <c r="AF56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61" s="4" t="str">
        <f>IF(OR(Table2[[#This Row],[Referral Date]]="",Table2[[#This Row],[FTC Screening Date]]=""),"",IFERROR(DATEDIF(Table2[[#This Row],[Referral Date]],Table2[[#This Row],[FTC Screening Date]],"d"),IFERROR(IF(DATEDIF(Table2[[#This Row],[FTC Screening Date]],Table2[[#This Row],[Referral Date]],"d")&gt;0,0,""),"")))</f>
        <v/>
      </c>
      <c r="AH561" s="4" t="str">
        <f>IFERROR(VLOOKUP(Table2[[#This Row],[Agency Name]],'Dropdown Values'!A:B,2,FALSE),"")</f>
        <v/>
      </c>
      <c r="AI561" s="2" t="str">
        <f>IF(OR(Table2[[#This Row],[Current Investigation Start Date]]="",Table2[[#This Row],[Referral Date]]=""),"",IFERROR(NETWORKDAYS(I561,J561,Holidays),""))</f>
        <v/>
      </c>
      <c r="AJ561" s="2" t="str">
        <f>IF(OR(Table2[[#This Row],[Initial Engagement Attempt Date]]="",Table2[[#This Row],[FTC Screening Date]]=""),"",IFERROR(NETWORKDAYS(Table2[[#This Row],[Initial Engagement Attempt Date]],Table2[[#This Row],[FTC Screening Date]],Holidays),""))</f>
        <v/>
      </c>
      <c r="AK56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61" s="4">
        <f>COUNTIFS(Table2[Agency Name],Table2[[#This Row],[Agency Name]],Table2[Client ID],Table2[[#This Row],[Client ID]])</f>
        <v>0</v>
      </c>
    </row>
    <row r="562" spans="12:38">
      <c r="L562" s="13"/>
      <c r="M562" s="13"/>
      <c r="N562" s="13"/>
      <c r="P562" s="13"/>
      <c r="W562" s="13"/>
      <c r="X562" s="13"/>
      <c r="AA56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6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62" s="4" t="str" cm="1">
        <f t="array" aca="1" ref="AC56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62" s="4">
        <f ca="1">LEN(Table2[[#This Row],[Data Checks]])</f>
        <v>0</v>
      </c>
      <c r="AE562" s="4" t="str">
        <f>IF(LEN(TRIM(Table2[[#This Row],[Referral Date]]))=0,"",IFERROR(NETWORKDAYS(Table2[[#This Row],[Referral Date]],EOMONTH(DATE('Reporting Month'!$B$2,'Reporting Month'!$B$1,1),0),Holidays),-NETWORKDAYS(EOMONTH(DATE('Reporting Month'!$B$2,'Reporting Month'!$B$1,1),0),Table2[[#This Row],[Referral Date]],Holidays)))</f>
        <v/>
      </c>
      <c r="AF56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62" s="4" t="str">
        <f>IF(OR(Table2[[#This Row],[Referral Date]]="",Table2[[#This Row],[FTC Screening Date]]=""),"",IFERROR(DATEDIF(Table2[[#This Row],[Referral Date]],Table2[[#This Row],[FTC Screening Date]],"d"),IFERROR(IF(DATEDIF(Table2[[#This Row],[FTC Screening Date]],Table2[[#This Row],[Referral Date]],"d")&gt;0,0,""),"")))</f>
        <v/>
      </c>
      <c r="AH562" s="4" t="str">
        <f>IFERROR(VLOOKUP(Table2[[#This Row],[Agency Name]],'Dropdown Values'!A:B,2,FALSE),"")</f>
        <v/>
      </c>
      <c r="AI562" s="2" t="str">
        <f>IF(OR(Table2[[#This Row],[Current Investigation Start Date]]="",Table2[[#This Row],[Referral Date]]=""),"",IFERROR(NETWORKDAYS(I562,J562,Holidays),""))</f>
        <v/>
      </c>
      <c r="AJ562" s="2" t="str">
        <f>IF(OR(Table2[[#This Row],[Initial Engagement Attempt Date]]="",Table2[[#This Row],[FTC Screening Date]]=""),"",IFERROR(NETWORKDAYS(Table2[[#This Row],[Initial Engagement Attempt Date]],Table2[[#This Row],[FTC Screening Date]],Holidays),""))</f>
        <v/>
      </c>
      <c r="AK56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62" s="4">
        <f>COUNTIFS(Table2[Agency Name],Table2[[#This Row],[Agency Name]],Table2[Client ID],Table2[[#This Row],[Client ID]])</f>
        <v>0</v>
      </c>
    </row>
    <row r="563" spans="12:38">
      <c r="L563" s="13"/>
      <c r="M563" s="13"/>
      <c r="N563" s="13"/>
      <c r="P563" s="13"/>
      <c r="W563" s="13"/>
      <c r="X563" s="13"/>
      <c r="AA56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6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63" s="4" t="str" cm="1">
        <f t="array" aca="1" ref="AC56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63" s="4">
        <f ca="1">LEN(Table2[[#This Row],[Data Checks]])</f>
        <v>0</v>
      </c>
      <c r="AE563" s="4" t="str">
        <f>IF(LEN(TRIM(Table2[[#This Row],[Referral Date]]))=0,"",IFERROR(NETWORKDAYS(Table2[[#This Row],[Referral Date]],EOMONTH(DATE('Reporting Month'!$B$2,'Reporting Month'!$B$1,1),0),Holidays),-NETWORKDAYS(EOMONTH(DATE('Reporting Month'!$B$2,'Reporting Month'!$B$1,1),0),Table2[[#This Row],[Referral Date]],Holidays)))</f>
        <v/>
      </c>
      <c r="AF56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63" s="4" t="str">
        <f>IF(OR(Table2[[#This Row],[Referral Date]]="",Table2[[#This Row],[FTC Screening Date]]=""),"",IFERROR(DATEDIF(Table2[[#This Row],[Referral Date]],Table2[[#This Row],[FTC Screening Date]],"d"),IFERROR(IF(DATEDIF(Table2[[#This Row],[FTC Screening Date]],Table2[[#This Row],[Referral Date]],"d")&gt;0,0,""),"")))</f>
        <v/>
      </c>
      <c r="AH563" s="4" t="str">
        <f>IFERROR(VLOOKUP(Table2[[#This Row],[Agency Name]],'Dropdown Values'!A:B,2,FALSE),"")</f>
        <v/>
      </c>
      <c r="AI563" s="2" t="str">
        <f>IF(OR(Table2[[#This Row],[Current Investigation Start Date]]="",Table2[[#This Row],[Referral Date]]=""),"",IFERROR(NETWORKDAYS(I563,J563,Holidays),""))</f>
        <v/>
      </c>
      <c r="AJ563" s="2" t="str">
        <f>IF(OR(Table2[[#This Row],[Initial Engagement Attempt Date]]="",Table2[[#This Row],[FTC Screening Date]]=""),"",IFERROR(NETWORKDAYS(Table2[[#This Row],[Initial Engagement Attempt Date]],Table2[[#This Row],[FTC Screening Date]],Holidays),""))</f>
        <v/>
      </c>
      <c r="AK56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63" s="4">
        <f>COUNTIFS(Table2[Agency Name],Table2[[#This Row],[Agency Name]],Table2[Client ID],Table2[[#This Row],[Client ID]])</f>
        <v>0</v>
      </c>
    </row>
    <row r="564" spans="12:38">
      <c r="L564" s="13"/>
      <c r="M564" s="13"/>
      <c r="N564" s="13"/>
      <c r="P564" s="13"/>
      <c r="W564" s="13"/>
      <c r="X564" s="13"/>
      <c r="AA56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6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64" s="4" t="str" cm="1">
        <f t="array" aca="1" ref="AC56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64" s="4">
        <f ca="1">LEN(Table2[[#This Row],[Data Checks]])</f>
        <v>0</v>
      </c>
      <c r="AE564" s="4" t="str">
        <f>IF(LEN(TRIM(Table2[[#This Row],[Referral Date]]))=0,"",IFERROR(NETWORKDAYS(Table2[[#This Row],[Referral Date]],EOMONTH(DATE('Reporting Month'!$B$2,'Reporting Month'!$B$1,1),0),Holidays),-NETWORKDAYS(EOMONTH(DATE('Reporting Month'!$B$2,'Reporting Month'!$B$1,1),0),Table2[[#This Row],[Referral Date]],Holidays)))</f>
        <v/>
      </c>
      <c r="AF56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64" s="4" t="str">
        <f>IF(OR(Table2[[#This Row],[Referral Date]]="",Table2[[#This Row],[FTC Screening Date]]=""),"",IFERROR(DATEDIF(Table2[[#This Row],[Referral Date]],Table2[[#This Row],[FTC Screening Date]],"d"),IFERROR(IF(DATEDIF(Table2[[#This Row],[FTC Screening Date]],Table2[[#This Row],[Referral Date]],"d")&gt;0,0,""),"")))</f>
        <v/>
      </c>
      <c r="AH564" s="4" t="str">
        <f>IFERROR(VLOOKUP(Table2[[#This Row],[Agency Name]],'Dropdown Values'!A:B,2,FALSE),"")</f>
        <v/>
      </c>
      <c r="AI564" s="2" t="str">
        <f>IF(OR(Table2[[#This Row],[Current Investigation Start Date]]="",Table2[[#This Row],[Referral Date]]=""),"",IFERROR(NETWORKDAYS(I564,J564,Holidays),""))</f>
        <v/>
      </c>
      <c r="AJ564" s="2" t="str">
        <f>IF(OR(Table2[[#This Row],[Initial Engagement Attempt Date]]="",Table2[[#This Row],[FTC Screening Date]]=""),"",IFERROR(NETWORKDAYS(Table2[[#This Row],[Initial Engagement Attempt Date]],Table2[[#This Row],[FTC Screening Date]],Holidays),""))</f>
        <v/>
      </c>
      <c r="AK56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64" s="4">
        <f>COUNTIFS(Table2[Agency Name],Table2[[#This Row],[Agency Name]],Table2[Client ID],Table2[[#This Row],[Client ID]])</f>
        <v>0</v>
      </c>
    </row>
    <row r="565" spans="12:38">
      <c r="L565" s="13"/>
      <c r="M565" s="13"/>
      <c r="N565" s="13"/>
      <c r="P565" s="13"/>
      <c r="W565" s="13"/>
      <c r="X565" s="13"/>
      <c r="AA56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6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65" s="4" t="str" cm="1">
        <f t="array" aca="1" ref="AC56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65" s="4">
        <f ca="1">LEN(Table2[[#This Row],[Data Checks]])</f>
        <v>0</v>
      </c>
      <c r="AE565" s="4" t="str">
        <f>IF(LEN(TRIM(Table2[[#This Row],[Referral Date]]))=0,"",IFERROR(NETWORKDAYS(Table2[[#This Row],[Referral Date]],EOMONTH(DATE('Reporting Month'!$B$2,'Reporting Month'!$B$1,1),0),Holidays),-NETWORKDAYS(EOMONTH(DATE('Reporting Month'!$B$2,'Reporting Month'!$B$1,1),0),Table2[[#This Row],[Referral Date]],Holidays)))</f>
        <v/>
      </c>
      <c r="AF56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65" s="4" t="str">
        <f>IF(OR(Table2[[#This Row],[Referral Date]]="",Table2[[#This Row],[FTC Screening Date]]=""),"",IFERROR(DATEDIF(Table2[[#This Row],[Referral Date]],Table2[[#This Row],[FTC Screening Date]],"d"),IFERROR(IF(DATEDIF(Table2[[#This Row],[FTC Screening Date]],Table2[[#This Row],[Referral Date]],"d")&gt;0,0,""),"")))</f>
        <v/>
      </c>
      <c r="AH565" s="4" t="str">
        <f>IFERROR(VLOOKUP(Table2[[#This Row],[Agency Name]],'Dropdown Values'!A:B,2,FALSE),"")</f>
        <v/>
      </c>
      <c r="AI565" s="2" t="str">
        <f>IF(OR(Table2[[#This Row],[Current Investigation Start Date]]="",Table2[[#This Row],[Referral Date]]=""),"",IFERROR(NETWORKDAYS(I565,J565,Holidays),""))</f>
        <v/>
      </c>
      <c r="AJ565" s="2" t="str">
        <f>IF(OR(Table2[[#This Row],[Initial Engagement Attempt Date]]="",Table2[[#This Row],[FTC Screening Date]]=""),"",IFERROR(NETWORKDAYS(Table2[[#This Row],[Initial Engagement Attempt Date]],Table2[[#This Row],[FTC Screening Date]],Holidays),""))</f>
        <v/>
      </c>
      <c r="AK56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65" s="4">
        <f>COUNTIFS(Table2[Agency Name],Table2[[#This Row],[Agency Name]],Table2[Client ID],Table2[[#This Row],[Client ID]])</f>
        <v>0</v>
      </c>
    </row>
    <row r="566" spans="12:38">
      <c r="L566" s="13"/>
      <c r="M566" s="13"/>
      <c r="N566" s="13"/>
      <c r="P566" s="13"/>
      <c r="W566" s="13"/>
      <c r="X566" s="13"/>
      <c r="AA56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6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66" s="4" t="str" cm="1">
        <f t="array" aca="1" ref="AC56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66" s="4">
        <f ca="1">LEN(Table2[[#This Row],[Data Checks]])</f>
        <v>0</v>
      </c>
      <c r="AE566" s="4" t="str">
        <f>IF(LEN(TRIM(Table2[[#This Row],[Referral Date]]))=0,"",IFERROR(NETWORKDAYS(Table2[[#This Row],[Referral Date]],EOMONTH(DATE('Reporting Month'!$B$2,'Reporting Month'!$B$1,1),0),Holidays),-NETWORKDAYS(EOMONTH(DATE('Reporting Month'!$B$2,'Reporting Month'!$B$1,1),0),Table2[[#This Row],[Referral Date]],Holidays)))</f>
        <v/>
      </c>
      <c r="AF56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66" s="4" t="str">
        <f>IF(OR(Table2[[#This Row],[Referral Date]]="",Table2[[#This Row],[FTC Screening Date]]=""),"",IFERROR(DATEDIF(Table2[[#This Row],[Referral Date]],Table2[[#This Row],[FTC Screening Date]],"d"),IFERROR(IF(DATEDIF(Table2[[#This Row],[FTC Screening Date]],Table2[[#This Row],[Referral Date]],"d")&gt;0,0,""),"")))</f>
        <v/>
      </c>
      <c r="AH566" s="4" t="str">
        <f>IFERROR(VLOOKUP(Table2[[#This Row],[Agency Name]],'Dropdown Values'!A:B,2,FALSE),"")</f>
        <v/>
      </c>
      <c r="AI566" s="2" t="str">
        <f>IF(OR(Table2[[#This Row],[Current Investigation Start Date]]="",Table2[[#This Row],[Referral Date]]=""),"",IFERROR(NETWORKDAYS(I566,J566,Holidays),""))</f>
        <v/>
      </c>
      <c r="AJ566" s="2" t="str">
        <f>IF(OR(Table2[[#This Row],[Initial Engagement Attempt Date]]="",Table2[[#This Row],[FTC Screening Date]]=""),"",IFERROR(NETWORKDAYS(Table2[[#This Row],[Initial Engagement Attempt Date]],Table2[[#This Row],[FTC Screening Date]],Holidays),""))</f>
        <v/>
      </c>
      <c r="AK56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66" s="4">
        <f>COUNTIFS(Table2[Agency Name],Table2[[#This Row],[Agency Name]],Table2[Client ID],Table2[[#This Row],[Client ID]])</f>
        <v>0</v>
      </c>
    </row>
    <row r="567" spans="12:38">
      <c r="L567" s="13"/>
      <c r="M567" s="13"/>
      <c r="N567" s="13"/>
      <c r="P567" s="13"/>
      <c r="W567" s="13"/>
      <c r="X567" s="13"/>
      <c r="AA56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6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67" s="4" t="str" cm="1">
        <f t="array" aca="1" ref="AC56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67" s="4">
        <f ca="1">LEN(Table2[[#This Row],[Data Checks]])</f>
        <v>0</v>
      </c>
      <c r="AE567" s="4" t="str">
        <f>IF(LEN(TRIM(Table2[[#This Row],[Referral Date]]))=0,"",IFERROR(NETWORKDAYS(Table2[[#This Row],[Referral Date]],EOMONTH(DATE('Reporting Month'!$B$2,'Reporting Month'!$B$1,1),0),Holidays),-NETWORKDAYS(EOMONTH(DATE('Reporting Month'!$B$2,'Reporting Month'!$B$1,1),0),Table2[[#This Row],[Referral Date]],Holidays)))</f>
        <v/>
      </c>
      <c r="AF56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67" s="4" t="str">
        <f>IF(OR(Table2[[#This Row],[Referral Date]]="",Table2[[#This Row],[FTC Screening Date]]=""),"",IFERROR(DATEDIF(Table2[[#This Row],[Referral Date]],Table2[[#This Row],[FTC Screening Date]],"d"),IFERROR(IF(DATEDIF(Table2[[#This Row],[FTC Screening Date]],Table2[[#This Row],[Referral Date]],"d")&gt;0,0,""),"")))</f>
        <v/>
      </c>
      <c r="AH567" s="4" t="str">
        <f>IFERROR(VLOOKUP(Table2[[#This Row],[Agency Name]],'Dropdown Values'!A:B,2,FALSE),"")</f>
        <v/>
      </c>
      <c r="AI567" s="2" t="str">
        <f>IF(OR(Table2[[#This Row],[Current Investigation Start Date]]="",Table2[[#This Row],[Referral Date]]=""),"",IFERROR(NETWORKDAYS(I567,J567,Holidays),""))</f>
        <v/>
      </c>
      <c r="AJ567" s="2" t="str">
        <f>IF(OR(Table2[[#This Row],[Initial Engagement Attempt Date]]="",Table2[[#This Row],[FTC Screening Date]]=""),"",IFERROR(NETWORKDAYS(Table2[[#This Row],[Initial Engagement Attempt Date]],Table2[[#This Row],[FTC Screening Date]],Holidays),""))</f>
        <v/>
      </c>
      <c r="AK56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67" s="4">
        <f>COUNTIFS(Table2[Agency Name],Table2[[#This Row],[Agency Name]],Table2[Client ID],Table2[[#This Row],[Client ID]])</f>
        <v>0</v>
      </c>
    </row>
    <row r="568" spans="12:38">
      <c r="L568" s="13"/>
      <c r="M568" s="13"/>
      <c r="N568" s="13"/>
      <c r="P568" s="13"/>
      <c r="W568" s="13"/>
      <c r="X568" s="13"/>
      <c r="AA56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6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68" s="4" t="str" cm="1">
        <f t="array" aca="1" ref="AC56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68" s="4">
        <f ca="1">LEN(Table2[[#This Row],[Data Checks]])</f>
        <v>0</v>
      </c>
      <c r="AE568" s="4" t="str">
        <f>IF(LEN(TRIM(Table2[[#This Row],[Referral Date]]))=0,"",IFERROR(NETWORKDAYS(Table2[[#This Row],[Referral Date]],EOMONTH(DATE('Reporting Month'!$B$2,'Reporting Month'!$B$1,1),0),Holidays),-NETWORKDAYS(EOMONTH(DATE('Reporting Month'!$B$2,'Reporting Month'!$B$1,1),0),Table2[[#This Row],[Referral Date]],Holidays)))</f>
        <v/>
      </c>
      <c r="AF56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68" s="4" t="str">
        <f>IF(OR(Table2[[#This Row],[Referral Date]]="",Table2[[#This Row],[FTC Screening Date]]=""),"",IFERROR(DATEDIF(Table2[[#This Row],[Referral Date]],Table2[[#This Row],[FTC Screening Date]],"d"),IFERROR(IF(DATEDIF(Table2[[#This Row],[FTC Screening Date]],Table2[[#This Row],[Referral Date]],"d")&gt;0,0,""),"")))</f>
        <v/>
      </c>
      <c r="AH568" s="4" t="str">
        <f>IFERROR(VLOOKUP(Table2[[#This Row],[Agency Name]],'Dropdown Values'!A:B,2,FALSE),"")</f>
        <v/>
      </c>
      <c r="AI568" s="2" t="str">
        <f>IF(OR(Table2[[#This Row],[Current Investigation Start Date]]="",Table2[[#This Row],[Referral Date]]=""),"",IFERROR(NETWORKDAYS(I568,J568,Holidays),""))</f>
        <v/>
      </c>
      <c r="AJ568" s="2" t="str">
        <f>IF(OR(Table2[[#This Row],[Initial Engagement Attempt Date]]="",Table2[[#This Row],[FTC Screening Date]]=""),"",IFERROR(NETWORKDAYS(Table2[[#This Row],[Initial Engagement Attempt Date]],Table2[[#This Row],[FTC Screening Date]],Holidays),""))</f>
        <v/>
      </c>
      <c r="AK56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68" s="4">
        <f>COUNTIFS(Table2[Agency Name],Table2[[#This Row],[Agency Name]],Table2[Client ID],Table2[[#This Row],[Client ID]])</f>
        <v>0</v>
      </c>
    </row>
    <row r="569" spans="12:38">
      <c r="L569" s="13"/>
      <c r="M569" s="13"/>
      <c r="N569" s="13"/>
      <c r="P569" s="13"/>
      <c r="W569" s="13"/>
      <c r="X569" s="13"/>
      <c r="AA56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6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69" s="4" t="str" cm="1">
        <f t="array" aca="1" ref="AC56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69" s="4">
        <f ca="1">LEN(Table2[[#This Row],[Data Checks]])</f>
        <v>0</v>
      </c>
      <c r="AE569" s="4" t="str">
        <f>IF(LEN(TRIM(Table2[[#This Row],[Referral Date]]))=0,"",IFERROR(NETWORKDAYS(Table2[[#This Row],[Referral Date]],EOMONTH(DATE('Reporting Month'!$B$2,'Reporting Month'!$B$1,1),0),Holidays),-NETWORKDAYS(EOMONTH(DATE('Reporting Month'!$B$2,'Reporting Month'!$B$1,1),0),Table2[[#This Row],[Referral Date]],Holidays)))</f>
        <v/>
      </c>
      <c r="AF56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69" s="4" t="str">
        <f>IF(OR(Table2[[#This Row],[Referral Date]]="",Table2[[#This Row],[FTC Screening Date]]=""),"",IFERROR(DATEDIF(Table2[[#This Row],[Referral Date]],Table2[[#This Row],[FTC Screening Date]],"d"),IFERROR(IF(DATEDIF(Table2[[#This Row],[FTC Screening Date]],Table2[[#This Row],[Referral Date]],"d")&gt;0,0,""),"")))</f>
        <v/>
      </c>
      <c r="AH569" s="4" t="str">
        <f>IFERROR(VLOOKUP(Table2[[#This Row],[Agency Name]],'Dropdown Values'!A:B,2,FALSE),"")</f>
        <v/>
      </c>
      <c r="AI569" s="2" t="str">
        <f>IF(OR(Table2[[#This Row],[Current Investigation Start Date]]="",Table2[[#This Row],[Referral Date]]=""),"",IFERROR(NETWORKDAYS(I569,J569,Holidays),""))</f>
        <v/>
      </c>
      <c r="AJ569" s="2" t="str">
        <f>IF(OR(Table2[[#This Row],[Initial Engagement Attempt Date]]="",Table2[[#This Row],[FTC Screening Date]]=""),"",IFERROR(NETWORKDAYS(Table2[[#This Row],[Initial Engagement Attempt Date]],Table2[[#This Row],[FTC Screening Date]],Holidays),""))</f>
        <v/>
      </c>
      <c r="AK56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69" s="4">
        <f>COUNTIFS(Table2[Agency Name],Table2[[#This Row],[Agency Name]],Table2[Client ID],Table2[[#This Row],[Client ID]])</f>
        <v>0</v>
      </c>
    </row>
    <row r="570" spans="12:38">
      <c r="L570" s="13"/>
      <c r="M570" s="13"/>
      <c r="N570" s="13"/>
      <c r="P570" s="13"/>
      <c r="W570" s="13"/>
      <c r="X570" s="13"/>
      <c r="AA57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7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70" s="4" t="str" cm="1">
        <f t="array" aca="1" ref="AC57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70" s="4">
        <f ca="1">LEN(Table2[[#This Row],[Data Checks]])</f>
        <v>0</v>
      </c>
      <c r="AE570" s="4" t="str">
        <f>IF(LEN(TRIM(Table2[[#This Row],[Referral Date]]))=0,"",IFERROR(NETWORKDAYS(Table2[[#This Row],[Referral Date]],EOMONTH(DATE('Reporting Month'!$B$2,'Reporting Month'!$B$1,1),0),Holidays),-NETWORKDAYS(EOMONTH(DATE('Reporting Month'!$B$2,'Reporting Month'!$B$1,1),0),Table2[[#This Row],[Referral Date]],Holidays)))</f>
        <v/>
      </c>
      <c r="AF57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70" s="4" t="str">
        <f>IF(OR(Table2[[#This Row],[Referral Date]]="",Table2[[#This Row],[FTC Screening Date]]=""),"",IFERROR(DATEDIF(Table2[[#This Row],[Referral Date]],Table2[[#This Row],[FTC Screening Date]],"d"),IFERROR(IF(DATEDIF(Table2[[#This Row],[FTC Screening Date]],Table2[[#This Row],[Referral Date]],"d")&gt;0,0,""),"")))</f>
        <v/>
      </c>
      <c r="AH570" s="4" t="str">
        <f>IFERROR(VLOOKUP(Table2[[#This Row],[Agency Name]],'Dropdown Values'!A:B,2,FALSE),"")</f>
        <v/>
      </c>
      <c r="AI570" s="2" t="str">
        <f>IF(OR(Table2[[#This Row],[Current Investigation Start Date]]="",Table2[[#This Row],[Referral Date]]=""),"",IFERROR(NETWORKDAYS(I570,J570,Holidays),""))</f>
        <v/>
      </c>
      <c r="AJ570" s="2" t="str">
        <f>IF(OR(Table2[[#This Row],[Initial Engagement Attempt Date]]="",Table2[[#This Row],[FTC Screening Date]]=""),"",IFERROR(NETWORKDAYS(Table2[[#This Row],[Initial Engagement Attempt Date]],Table2[[#This Row],[FTC Screening Date]],Holidays),""))</f>
        <v/>
      </c>
      <c r="AK57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70" s="4">
        <f>COUNTIFS(Table2[Agency Name],Table2[[#This Row],[Agency Name]],Table2[Client ID],Table2[[#This Row],[Client ID]])</f>
        <v>0</v>
      </c>
    </row>
    <row r="571" spans="12:38">
      <c r="L571" s="13"/>
      <c r="M571" s="13"/>
      <c r="N571" s="13"/>
      <c r="P571" s="13"/>
      <c r="W571" s="13"/>
      <c r="X571" s="13"/>
      <c r="AA57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7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71" s="4" t="str" cm="1">
        <f t="array" aca="1" ref="AC57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71" s="4">
        <f ca="1">LEN(Table2[[#This Row],[Data Checks]])</f>
        <v>0</v>
      </c>
      <c r="AE571" s="4" t="str">
        <f>IF(LEN(TRIM(Table2[[#This Row],[Referral Date]]))=0,"",IFERROR(NETWORKDAYS(Table2[[#This Row],[Referral Date]],EOMONTH(DATE('Reporting Month'!$B$2,'Reporting Month'!$B$1,1),0),Holidays),-NETWORKDAYS(EOMONTH(DATE('Reporting Month'!$B$2,'Reporting Month'!$B$1,1),0),Table2[[#This Row],[Referral Date]],Holidays)))</f>
        <v/>
      </c>
      <c r="AF57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71" s="4" t="str">
        <f>IF(OR(Table2[[#This Row],[Referral Date]]="",Table2[[#This Row],[FTC Screening Date]]=""),"",IFERROR(DATEDIF(Table2[[#This Row],[Referral Date]],Table2[[#This Row],[FTC Screening Date]],"d"),IFERROR(IF(DATEDIF(Table2[[#This Row],[FTC Screening Date]],Table2[[#This Row],[Referral Date]],"d")&gt;0,0,""),"")))</f>
        <v/>
      </c>
      <c r="AH571" s="4" t="str">
        <f>IFERROR(VLOOKUP(Table2[[#This Row],[Agency Name]],'Dropdown Values'!A:B,2,FALSE),"")</f>
        <v/>
      </c>
      <c r="AI571" s="2" t="str">
        <f>IF(OR(Table2[[#This Row],[Current Investigation Start Date]]="",Table2[[#This Row],[Referral Date]]=""),"",IFERROR(NETWORKDAYS(I571,J571,Holidays),""))</f>
        <v/>
      </c>
      <c r="AJ571" s="2" t="str">
        <f>IF(OR(Table2[[#This Row],[Initial Engagement Attempt Date]]="",Table2[[#This Row],[FTC Screening Date]]=""),"",IFERROR(NETWORKDAYS(Table2[[#This Row],[Initial Engagement Attempt Date]],Table2[[#This Row],[FTC Screening Date]],Holidays),""))</f>
        <v/>
      </c>
      <c r="AK57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71" s="4">
        <f>COUNTIFS(Table2[Agency Name],Table2[[#This Row],[Agency Name]],Table2[Client ID],Table2[[#This Row],[Client ID]])</f>
        <v>0</v>
      </c>
    </row>
    <row r="572" spans="12:38">
      <c r="L572" s="13"/>
      <c r="M572" s="13"/>
      <c r="N572" s="13"/>
      <c r="P572" s="13"/>
      <c r="W572" s="13"/>
      <c r="X572" s="13"/>
      <c r="AA57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7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72" s="4" t="str" cm="1">
        <f t="array" aca="1" ref="AC57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72" s="4">
        <f ca="1">LEN(Table2[[#This Row],[Data Checks]])</f>
        <v>0</v>
      </c>
      <c r="AE572" s="4" t="str">
        <f>IF(LEN(TRIM(Table2[[#This Row],[Referral Date]]))=0,"",IFERROR(NETWORKDAYS(Table2[[#This Row],[Referral Date]],EOMONTH(DATE('Reporting Month'!$B$2,'Reporting Month'!$B$1,1),0),Holidays),-NETWORKDAYS(EOMONTH(DATE('Reporting Month'!$B$2,'Reporting Month'!$B$1,1),0),Table2[[#This Row],[Referral Date]],Holidays)))</f>
        <v/>
      </c>
      <c r="AF57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72" s="4" t="str">
        <f>IF(OR(Table2[[#This Row],[Referral Date]]="",Table2[[#This Row],[FTC Screening Date]]=""),"",IFERROR(DATEDIF(Table2[[#This Row],[Referral Date]],Table2[[#This Row],[FTC Screening Date]],"d"),IFERROR(IF(DATEDIF(Table2[[#This Row],[FTC Screening Date]],Table2[[#This Row],[Referral Date]],"d")&gt;0,0,""),"")))</f>
        <v/>
      </c>
      <c r="AH572" s="4" t="str">
        <f>IFERROR(VLOOKUP(Table2[[#This Row],[Agency Name]],'Dropdown Values'!A:B,2,FALSE),"")</f>
        <v/>
      </c>
      <c r="AI572" s="2" t="str">
        <f>IF(OR(Table2[[#This Row],[Current Investigation Start Date]]="",Table2[[#This Row],[Referral Date]]=""),"",IFERROR(NETWORKDAYS(I572,J572,Holidays),""))</f>
        <v/>
      </c>
      <c r="AJ572" s="2" t="str">
        <f>IF(OR(Table2[[#This Row],[Initial Engagement Attempt Date]]="",Table2[[#This Row],[FTC Screening Date]]=""),"",IFERROR(NETWORKDAYS(Table2[[#This Row],[Initial Engagement Attempt Date]],Table2[[#This Row],[FTC Screening Date]],Holidays),""))</f>
        <v/>
      </c>
      <c r="AK57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72" s="4">
        <f>COUNTIFS(Table2[Agency Name],Table2[[#This Row],[Agency Name]],Table2[Client ID],Table2[[#This Row],[Client ID]])</f>
        <v>0</v>
      </c>
    </row>
    <row r="573" spans="12:38">
      <c r="L573" s="13"/>
      <c r="M573" s="13"/>
      <c r="N573" s="13"/>
      <c r="P573" s="13"/>
      <c r="W573" s="13"/>
      <c r="X573" s="13"/>
      <c r="AA57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7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73" s="4" t="str" cm="1">
        <f t="array" aca="1" ref="AC57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73" s="4">
        <f ca="1">LEN(Table2[[#This Row],[Data Checks]])</f>
        <v>0</v>
      </c>
      <c r="AE573" s="4" t="str">
        <f>IF(LEN(TRIM(Table2[[#This Row],[Referral Date]]))=0,"",IFERROR(NETWORKDAYS(Table2[[#This Row],[Referral Date]],EOMONTH(DATE('Reporting Month'!$B$2,'Reporting Month'!$B$1,1),0),Holidays),-NETWORKDAYS(EOMONTH(DATE('Reporting Month'!$B$2,'Reporting Month'!$B$1,1),0),Table2[[#This Row],[Referral Date]],Holidays)))</f>
        <v/>
      </c>
      <c r="AF57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73" s="4" t="str">
        <f>IF(OR(Table2[[#This Row],[Referral Date]]="",Table2[[#This Row],[FTC Screening Date]]=""),"",IFERROR(DATEDIF(Table2[[#This Row],[Referral Date]],Table2[[#This Row],[FTC Screening Date]],"d"),IFERROR(IF(DATEDIF(Table2[[#This Row],[FTC Screening Date]],Table2[[#This Row],[Referral Date]],"d")&gt;0,0,""),"")))</f>
        <v/>
      </c>
      <c r="AH573" s="4" t="str">
        <f>IFERROR(VLOOKUP(Table2[[#This Row],[Agency Name]],'Dropdown Values'!A:B,2,FALSE),"")</f>
        <v/>
      </c>
      <c r="AI573" s="2" t="str">
        <f>IF(OR(Table2[[#This Row],[Current Investigation Start Date]]="",Table2[[#This Row],[Referral Date]]=""),"",IFERROR(NETWORKDAYS(I573,J573,Holidays),""))</f>
        <v/>
      </c>
      <c r="AJ573" s="2" t="str">
        <f>IF(OR(Table2[[#This Row],[Initial Engagement Attempt Date]]="",Table2[[#This Row],[FTC Screening Date]]=""),"",IFERROR(NETWORKDAYS(Table2[[#This Row],[Initial Engagement Attempt Date]],Table2[[#This Row],[FTC Screening Date]],Holidays),""))</f>
        <v/>
      </c>
      <c r="AK57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73" s="4">
        <f>COUNTIFS(Table2[Agency Name],Table2[[#This Row],[Agency Name]],Table2[Client ID],Table2[[#This Row],[Client ID]])</f>
        <v>0</v>
      </c>
    </row>
    <row r="574" spans="12:38">
      <c r="L574" s="13"/>
      <c r="M574" s="13"/>
      <c r="N574" s="13"/>
      <c r="P574" s="13"/>
      <c r="W574" s="13"/>
      <c r="X574" s="13"/>
      <c r="AA57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7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74" s="4" t="str" cm="1">
        <f t="array" aca="1" ref="AC57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74" s="4">
        <f ca="1">LEN(Table2[[#This Row],[Data Checks]])</f>
        <v>0</v>
      </c>
      <c r="AE574" s="4" t="str">
        <f>IF(LEN(TRIM(Table2[[#This Row],[Referral Date]]))=0,"",IFERROR(NETWORKDAYS(Table2[[#This Row],[Referral Date]],EOMONTH(DATE('Reporting Month'!$B$2,'Reporting Month'!$B$1,1),0),Holidays),-NETWORKDAYS(EOMONTH(DATE('Reporting Month'!$B$2,'Reporting Month'!$B$1,1),0),Table2[[#This Row],[Referral Date]],Holidays)))</f>
        <v/>
      </c>
      <c r="AF57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74" s="4" t="str">
        <f>IF(OR(Table2[[#This Row],[Referral Date]]="",Table2[[#This Row],[FTC Screening Date]]=""),"",IFERROR(DATEDIF(Table2[[#This Row],[Referral Date]],Table2[[#This Row],[FTC Screening Date]],"d"),IFERROR(IF(DATEDIF(Table2[[#This Row],[FTC Screening Date]],Table2[[#This Row],[Referral Date]],"d")&gt;0,0,""),"")))</f>
        <v/>
      </c>
      <c r="AH574" s="4" t="str">
        <f>IFERROR(VLOOKUP(Table2[[#This Row],[Agency Name]],'Dropdown Values'!A:B,2,FALSE),"")</f>
        <v/>
      </c>
      <c r="AI574" s="2" t="str">
        <f>IF(OR(Table2[[#This Row],[Current Investigation Start Date]]="",Table2[[#This Row],[Referral Date]]=""),"",IFERROR(NETWORKDAYS(I574,J574,Holidays),""))</f>
        <v/>
      </c>
      <c r="AJ574" s="2" t="str">
        <f>IF(OR(Table2[[#This Row],[Initial Engagement Attempt Date]]="",Table2[[#This Row],[FTC Screening Date]]=""),"",IFERROR(NETWORKDAYS(Table2[[#This Row],[Initial Engagement Attempt Date]],Table2[[#This Row],[FTC Screening Date]],Holidays),""))</f>
        <v/>
      </c>
      <c r="AK57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74" s="4">
        <f>COUNTIFS(Table2[Agency Name],Table2[[#This Row],[Agency Name]],Table2[Client ID],Table2[[#This Row],[Client ID]])</f>
        <v>0</v>
      </c>
    </row>
    <row r="575" spans="12:38">
      <c r="L575" s="13"/>
      <c r="M575" s="13"/>
      <c r="N575" s="13"/>
      <c r="P575" s="13"/>
      <c r="W575" s="13"/>
      <c r="X575" s="13"/>
      <c r="AA57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7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75" s="4" t="str" cm="1">
        <f t="array" aca="1" ref="AC57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75" s="4">
        <f ca="1">LEN(Table2[[#This Row],[Data Checks]])</f>
        <v>0</v>
      </c>
      <c r="AE575" s="4" t="str">
        <f>IF(LEN(TRIM(Table2[[#This Row],[Referral Date]]))=0,"",IFERROR(NETWORKDAYS(Table2[[#This Row],[Referral Date]],EOMONTH(DATE('Reporting Month'!$B$2,'Reporting Month'!$B$1,1),0),Holidays),-NETWORKDAYS(EOMONTH(DATE('Reporting Month'!$B$2,'Reporting Month'!$B$1,1),0),Table2[[#This Row],[Referral Date]],Holidays)))</f>
        <v/>
      </c>
      <c r="AF57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75" s="4" t="str">
        <f>IF(OR(Table2[[#This Row],[Referral Date]]="",Table2[[#This Row],[FTC Screening Date]]=""),"",IFERROR(DATEDIF(Table2[[#This Row],[Referral Date]],Table2[[#This Row],[FTC Screening Date]],"d"),IFERROR(IF(DATEDIF(Table2[[#This Row],[FTC Screening Date]],Table2[[#This Row],[Referral Date]],"d")&gt;0,0,""),"")))</f>
        <v/>
      </c>
      <c r="AH575" s="4" t="str">
        <f>IFERROR(VLOOKUP(Table2[[#This Row],[Agency Name]],'Dropdown Values'!A:B,2,FALSE),"")</f>
        <v/>
      </c>
      <c r="AI575" s="2" t="str">
        <f>IF(OR(Table2[[#This Row],[Current Investigation Start Date]]="",Table2[[#This Row],[Referral Date]]=""),"",IFERROR(NETWORKDAYS(I575,J575,Holidays),""))</f>
        <v/>
      </c>
      <c r="AJ575" s="2" t="str">
        <f>IF(OR(Table2[[#This Row],[Initial Engagement Attempt Date]]="",Table2[[#This Row],[FTC Screening Date]]=""),"",IFERROR(NETWORKDAYS(Table2[[#This Row],[Initial Engagement Attempt Date]],Table2[[#This Row],[FTC Screening Date]],Holidays),""))</f>
        <v/>
      </c>
      <c r="AK57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75" s="4">
        <f>COUNTIFS(Table2[Agency Name],Table2[[#This Row],[Agency Name]],Table2[Client ID],Table2[[#This Row],[Client ID]])</f>
        <v>0</v>
      </c>
    </row>
    <row r="576" spans="12:38">
      <c r="L576" s="13"/>
      <c r="M576" s="13"/>
      <c r="N576" s="13"/>
      <c r="P576" s="13"/>
      <c r="W576" s="13"/>
      <c r="X576" s="13"/>
      <c r="AA57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7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76" s="4" t="str" cm="1">
        <f t="array" aca="1" ref="AC57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76" s="4">
        <f ca="1">LEN(Table2[[#This Row],[Data Checks]])</f>
        <v>0</v>
      </c>
      <c r="AE576" s="4" t="str">
        <f>IF(LEN(TRIM(Table2[[#This Row],[Referral Date]]))=0,"",IFERROR(NETWORKDAYS(Table2[[#This Row],[Referral Date]],EOMONTH(DATE('Reporting Month'!$B$2,'Reporting Month'!$B$1,1),0),Holidays),-NETWORKDAYS(EOMONTH(DATE('Reporting Month'!$B$2,'Reporting Month'!$B$1,1),0),Table2[[#This Row],[Referral Date]],Holidays)))</f>
        <v/>
      </c>
      <c r="AF57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76" s="4" t="str">
        <f>IF(OR(Table2[[#This Row],[Referral Date]]="",Table2[[#This Row],[FTC Screening Date]]=""),"",IFERROR(DATEDIF(Table2[[#This Row],[Referral Date]],Table2[[#This Row],[FTC Screening Date]],"d"),IFERROR(IF(DATEDIF(Table2[[#This Row],[FTC Screening Date]],Table2[[#This Row],[Referral Date]],"d")&gt;0,0,""),"")))</f>
        <v/>
      </c>
      <c r="AH576" s="4" t="str">
        <f>IFERROR(VLOOKUP(Table2[[#This Row],[Agency Name]],'Dropdown Values'!A:B,2,FALSE),"")</f>
        <v/>
      </c>
      <c r="AI576" s="2" t="str">
        <f>IF(OR(Table2[[#This Row],[Current Investigation Start Date]]="",Table2[[#This Row],[Referral Date]]=""),"",IFERROR(NETWORKDAYS(I576,J576,Holidays),""))</f>
        <v/>
      </c>
      <c r="AJ576" s="2" t="str">
        <f>IF(OR(Table2[[#This Row],[Initial Engagement Attempt Date]]="",Table2[[#This Row],[FTC Screening Date]]=""),"",IFERROR(NETWORKDAYS(Table2[[#This Row],[Initial Engagement Attempt Date]],Table2[[#This Row],[FTC Screening Date]],Holidays),""))</f>
        <v/>
      </c>
      <c r="AK57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76" s="4">
        <f>COUNTIFS(Table2[Agency Name],Table2[[#This Row],[Agency Name]],Table2[Client ID],Table2[[#This Row],[Client ID]])</f>
        <v>0</v>
      </c>
    </row>
    <row r="577" spans="12:38">
      <c r="L577" s="13"/>
      <c r="M577" s="13"/>
      <c r="N577" s="13"/>
      <c r="P577" s="13"/>
      <c r="W577" s="13"/>
      <c r="X577" s="13"/>
      <c r="AA57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7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77" s="4" t="str" cm="1">
        <f t="array" aca="1" ref="AC57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77" s="4">
        <f ca="1">LEN(Table2[[#This Row],[Data Checks]])</f>
        <v>0</v>
      </c>
      <c r="AE577" s="4" t="str">
        <f>IF(LEN(TRIM(Table2[[#This Row],[Referral Date]]))=0,"",IFERROR(NETWORKDAYS(Table2[[#This Row],[Referral Date]],EOMONTH(DATE('Reporting Month'!$B$2,'Reporting Month'!$B$1,1),0),Holidays),-NETWORKDAYS(EOMONTH(DATE('Reporting Month'!$B$2,'Reporting Month'!$B$1,1),0),Table2[[#This Row],[Referral Date]],Holidays)))</f>
        <v/>
      </c>
      <c r="AF57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77" s="4" t="str">
        <f>IF(OR(Table2[[#This Row],[Referral Date]]="",Table2[[#This Row],[FTC Screening Date]]=""),"",IFERROR(DATEDIF(Table2[[#This Row],[Referral Date]],Table2[[#This Row],[FTC Screening Date]],"d"),IFERROR(IF(DATEDIF(Table2[[#This Row],[FTC Screening Date]],Table2[[#This Row],[Referral Date]],"d")&gt;0,0,""),"")))</f>
        <v/>
      </c>
      <c r="AH577" s="4" t="str">
        <f>IFERROR(VLOOKUP(Table2[[#This Row],[Agency Name]],'Dropdown Values'!A:B,2,FALSE),"")</f>
        <v/>
      </c>
      <c r="AI577" s="2" t="str">
        <f>IF(OR(Table2[[#This Row],[Current Investigation Start Date]]="",Table2[[#This Row],[Referral Date]]=""),"",IFERROR(NETWORKDAYS(I577,J577,Holidays),""))</f>
        <v/>
      </c>
      <c r="AJ577" s="2" t="str">
        <f>IF(OR(Table2[[#This Row],[Initial Engagement Attempt Date]]="",Table2[[#This Row],[FTC Screening Date]]=""),"",IFERROR(NETWORKDAYS(Table2[[#This Row],[Initial Engagement Attempt Date]],Table2[[#This Row],[FTC Screening Date]],Holidays),""))</f>
        <v/>
      </c>
      <c r="AK57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77" s="4">
        <f>COUNTIFS(Table2[Agency Name],Table2[[#This Row],[Agency Name]],Table2[Client ID],Table2[[#This Row],[Client ID]])</f>
        <v>0</v>
      </c>
    </row>
    <row r="578" spans="12:38">
      <c r="L578" s="13"/>
      <c r="M578" s="13"/>
      <c r="N578" s="13"/>
      <c r="P578" s="13"/>
      <c r="W578" s="13"/>
      <c r="X578" s="13"/>
      <c r="AA57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7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78" s="4" t="str" cm="1">
        <f t="array" aca="1" ref="AC57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78" s="4">
        <f ca="1">LEN(Table2[[#This Row],[Data Checks]])</f>
        <v>0</v>
      </c>
      <c r="AE578" s="4" t="str">
        <f>IF(LEN(TRIM(Table2[[#This Row],[Referral Date]]))=0,"",IFERROR(NETWORKDAYS(Table2[[#This Row],[Referral Date]],EOMONTH(DATE('Reporting Month'!$B$2,'Reporting Month'!$B$1,1),0),Holidays),-NETWORKDAYS(EOMONTH(DATE('Reporting Month'!$B$2,'Reporting Month'!$B$1,1),0),Table2[[#This Row],[Referral Date]],Holidays)))</f>
        <v/>
      </c>
      <c r="AF57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78" s="4" t="str">
        <f>IF(OR(Table2[[#This Row],[Referral Date]]="",Table2[[#This Row],[FTC Screening Date]]=""),"",IFERROR(DATEDIF(Table2[[#This Row],[Referral Date]],Table2[[#This Row],[FTC Screening Date]],"d"),IFERROR(IF(DATEDIF(Table2[[#This Row],[FTC Screening Date]],Table2[[#This Row],[Referral Date]],"d")&gt;0,0,""),"")))</f>
        <v/>
      </c>
      <c r="AH578" s="4" t="str">
        <f>IFERROR(VLOOKUP(Table2[[#This Row],[Agency Name]],'Dropdown Values'!A:B,2,FALSE),"")</f>
        <v/>
      </c>
      <c r="AI578" s="2" t="str">
        <f>IF(OR(Table2[[#This Row],[Current Investigation Start Date]]="",Table2[[#This Row],[Referral Date]]=""),"",IFERROR(NETWORKDAYS(I578,J578,Holidays),""))</f>
        <v/>
      </c>
      <c r="AJ578" s="2" t="str">
        <f>IF(OR(Table2[[#This Row],[Initial Engagement Attempt Date]]="",Table2[[#This Row],[FTC Screening Date]]=""),"",IFERROR(NETWORKDAYS(Table2[[#This Row],[Initial Engagement Attempt Date]],Table2[[#This Row],[FTC Screening Date]],Holidays),""))</f>
        <v/>
      </c>
      <c r="AK57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78" s="4">
        <f>COUNTIFS(Table2[Agency Name],Table2[[#This Row],[Agency Name]],Table2[Client ID],Table2[[#This Row],[Client ID]])</f>
        <v>0</v>
      </c>
    </row>
    <row r="579" spans="12:38">
      <c r="L579" s="13"/>
      <c r="M579" s="13"/>
      <c r="N579" s="13"/>
      <c r="P579" s="13"/>
      <c r="W579" s="13"/>
      <c r="X579" s="13"/>
      <c r="AA57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7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79" s="4" t="str" cm="1">
        <f t="array" aca="1" ref="AC57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79" s="4">
        <f ca="1">LEN(Table2[[#This Row],[Data Checks]])</f>
        <v>0</v>
      </c>
      <c r="AE579" s="4" t="str">
        <f>IF(LEN(TRIM(Table2[[#This Row],[Referral Date]]))=0,"",IFERROR(NETWORKDAYS(Table2[[#This Row],[Referral Date]],EOMONTH(DATE('Reporting Month'!$B$2,'Reporting Month'!$B$1,1),0),Holidays),-NETWORKDAYS(EOMONTH(DATE('Reporting Month'!$B$2,'Reporting Month'!$B$1,1),0),Table2[[#This Row],[Referral Date]],Holidays)))</f>
        <v/>
      </c>
      <c r="AF57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79" s="4" t="str">
        <f>IF(OR(Table2[[#This Row],[Referral Date]]="",Table2[[#This Row],[FTC Screening Date]]=""),"",IFERROR(DATEDIF(Table2[[#This Row],[Referral Date]],Table2[[#This Row],[FTC Screening Date]],"d"),IFERROR(IF(DATEDIF(Table2[[#This Row],[FTC Screening Date]],Table2[[#This Row],[Referral Date]],"d")&gt;0,0,""),"")))</f>
        <v/>
      </c>
      <c r="AH579" s="4" t="str">
        <f>IFERROR(VLOOKUP(Table2[[#This Row],[Agency Name]],'Dropdown Values'!A:B,2,FALSE),"")</f>
        <v/>
      </c>
      <c r="AI579" s="2" t="str">
        <f>IF(OR(Table2[[#This Row],[Current Investigation Start Date]]="",Table2[[#This Row],[Referral Date]]=""),"",IFERROR(NETWORKDAYS(I579,J579,Holidays),""))</f>
        <v/>
      </c>
      <c r="AJ579" s="2" t="str">
        <f>IF(OR(Table2[[#This Row],[Initial Engagement Attempt Date]]="",Table2[[#This Row],[FTC Screening Date]]=""),"",IFERROR(NETWORKDAYS(Table2[[#This Row],[Initial Engagement Attempt Date]],Table2[[#This Row],[FTC Screening Date]],Holidays),""))</f>
        <v/>
      </c>
      <c r="AK57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79" s="4">
        <f>COUNTIFS(Table2[Agency Name],Table2[[#This Row],[Agency Name]],Table2[Client ID],Table2[[#This Row],[Client ID]])</f>
        <v>0</v>
      </c>
    </row>
    <row r="580" spans="12:38">
      <c r="L580" s="13"/>
      <c r="M580" s="13"/>
      <c r="N580" s="13"/>
      <c r="P580" s="13"/>
      <c r="W580" s="13"/>
      <c r="X580" s="13"/>
      <c r="AA58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8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80" s="4" t="str" cm="1">
        <f t="array" aca="1" ref="AC58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80" s="4">
        <f ca="1">LEN(Table2[[#This Row],[Data Checks]])</f>
        <v>0</v>
      </c>
      <c r="AE580" s="4" t="str">
        <f>IF(LEN(TRIM(Table2[[#This Row],[Referral Date]]))=0,"",IFERROR(NETWORKDAYS(Table2[[#This Row],[Referral Date]],EOMONTH(DATE('Reporting Month'!$B$2,'Reporting Month'!$B$1,1),0),Holidays),-NETWORKDAYS(EOMONTH(DATE('Reporting Month'!$B$2,'Reporting Month'!$B$1,1),0),Table2[[#This Row],[Referral Date]],Holidays)))</f>
        <v/>
      </c>
      <c r="AF58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80" s="4" t="str">
        <f>IF(OR(Table2[[#This Row],[Referral Date]]="",Table2[[#This Row],[FTC Screening Date]]=""),"",IFERROR(DATEDIF(Table2[[#This Row],[Referral Date]],Table2[[#This Row],[FTC Screening Date]],"d"),IFERROR(IF(DATEDIF(Table2[[#This Row],[FTC Screening Date]],Table2[[#This Row],[Referral Date]],"d")&gt;0,0,""),"")))</f>
        <v/>
      </c>
      <c r="AH580" s="4" t="str">
        <f>IFERROR(VLOOKUP(Table2[[#This Row],[Agency Name]],'Dropdown Values'!A:B,2,FALSE),"")</f>
        <v/>
      </c>
      <c r="AI580" s="2" t="str">
        <f>IF(OR(Table2[[#This Row],[Current Investigation Start Date]]="",Table2[[#This Row],[Referral Date]]=""),"",IFERROR(NETWORKDAYS(I580,J580,Holidays),""))</f>
        <v/>
      </c>
      <c r="AJ580" s="2" t="str">
        <f>IF(OR(Table2[[#This Row],[Initial Engagement Attempt Date]]="",Table2[[#This Row],[FTC Screening Date]]=""),"",IFERROR(NETWORKDAYS(Table2[[#This Row],[Initial Engagement Attempt Date]],Table2[[#This Row],[FTC Screening Date]],Holidays),""))</f>
        <v/>
      </c>
      <c r="AK58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80" s="4">
        <f>COUNTIFS(Table2[Agency Name],Table2[[#This Row],[Agency Name]],Table2[Client ID],Table2[[#This Row],[Client ID]])</f>
        <v>0</v>
      </c>
    </row>
    <row r="581" spans="12:38">
      <c r="L581" s="13"/>
      <c r="M581" s="13"/>
      <c r="N581" s="13"/>
      <c r="P581" s="13"/>
      <c r="W581" s="13"/>
      <c r="X581" s="13"/>
      <c r="AA58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8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81" s="4" t="str" cm="1">
        <f t="array" aca="1" ref="AC58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81" s="4">
        <f ca="1">LEN(Table2[[#This Row],[Data Checks]])</f>
        <v>0</v>
      </c>
      <c r="AE581" s="4" t="str">
        <f>IF(LEN(TRIM(Table2[[#This Row],[Referral Date]]))=0,"",IFERROR(NETWORKDAYS(Table2[[#This Row],[Referral Date]],EOMONTH(DATE('Reporting Month'!$B$2,'Reporting Month'!$B$1,1),0),Holidays),-NETWORKDAYS(EOMONTH(DATE('Reporting Month'!$B$2,'Reporting Month'!$B$1,1),0),Table2[[#This Row],[Referral Date]],Holidays)))</f>
        <v/>
      </c>
      <c r="AF58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81" s="4" t="str">
        <f>IF(OR(Table2[[#This Row],[Referral Date]]="",Table2[[#This Row],[FTC Screening Date]]=""),"",IFERROR(DATEDIF(Table2[[#This Row],[Referral Date]],Table2[[#This Row],[FTC Screening Date]],"d"),IFERROR(IF(DATEDIF(Table2[[#This Row],[FTC Screening Date]],Table2[[#This Row],[Referral Date]],"d")&gt;0,0,""),"")))</f>
        <v/>
      </c>
      <c r="AH581" s="4" t="str">
        <f>IFERROR(VLOOKUP(Table2[[#This Row],[Agency Name]],'Dropdown Values'!A:B,2,FALSE),"")</f>
        <v/>
      </c>
      <c r="AI581" s="2" t="str">
        <f>IF(OR(Table2[[#This Row],[Current Investigation Start Date]]="",Table2[[#This Row],[Referral Date]]=""),"",IFERROR(NETWORKDAYS(I581,J581,Holidays),""))</f>
        <v/>
      </c>
      <c r="AJ581" s="2" t="str">
        <f>IF(OR(Table2[[#This Row],[Initial Engagement Attempt Date]]="",Table2[[#This Row],[FTC Screening Date]]=""),"",IFERROR(NETWORKDAYS(Table2[[#This Row],[Initial Engagement Attempt Date]],Table2[[#This Row],[FTC Screening Date]],Holidays),""))</f>
        <v/>
      </c>
      <c r="AK58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81" s="4">
        <f>COUNTIFS(Table2[Agency Name],Table2[[#This Row],[Agency Name]],Table2[Client ID],Table2[[#This Row],[Client ID]])</f>
        <v>0</v>
      </c>
    </row>
    <row r="582" spans="12:38">
      <c r="L582" s="13"/>
      <c r="M582" s="13"/>
      <c r="N582" s="13"/>
      <c r="P582" s="13"/>
      <c r="W582" s="13"/>
      <c r="X582" s="13"/>
      <c r="AA58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8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82" s="4" t="str" cm="1">
        <f t="array" aca="1" ref="AC58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82" s="4">
        <f ca="1">LEN(Table2[[#This Row],[Data Checks]])</f>
        <v>0</v>
      </c>
      <c r="AE582" s="4" t="str">
        <f>IF(LEN(TRIM(Table2[[#This Row],[Referral Date]]))=0,"",IFERROR(NETWORKDAYS(Table2[[#This Row],[Referral Date]],EOMONTH(DATE('Reporting Month'!$B$2,'Reporting Month'!$B$1,1),0),Holidays),-NETWORKDAYS(EOMONTH(DATE('Reporting Month'!$B$2,'Reporting Month'!$B$1,1),0),Table2[[#This Row],[Referral Date]],Holidays)))</f>
        <v/>
      </c>
      <c r="AF58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82" s="4" t="str">
        <f>IF(OR(Table2[[#This Row],[Referral Date]]="",Table2[[#This Row],[FTC Screening Date]]=""),"",IFERROR(DATEDIF(Table2[[#This Row],[Referral Date]],Table2[[#This Row],[FTC Screening Date]],"d"),IFERROR(IF(DATEDIF(Table2[[#This Row],[FTC Screening Date]],Table2[[#This Row],[Referral Date]],"d")&gt;0,0,""),"")))</f>
        <v/>
      </c>
      <c r="AH582" s="4" t="str">
        <f>IFERROR(VLOOKUP(Table2[[#This Row],[Agency Name]],'Dropdown Values'!A:B,2,FALSE),"")</f>
        <v/>
      </c>
      <c r="AI582" s="2" t="str">
        <f>IF(OR(Table2[[#This Row],[Current Investigation Start Date]]="",Table2[[#This Row],[Referral Date]]=""),"",IFERROR(NETWORKDAYS(I582,J582,Holidays),""))</f>
        <v/>
      </c>
      <c r="AJ582" s="2" t="str">
        <f>IF(OR(Table2[[#This Row],[Initial Engagement Attempt Date]]="",Table2[[#This Row],[FTC Screening Date]]=""),"",IFERROR(NETWORKDAYS(Table2[[#This Row],[Initial Engagement Attempt Date]],Table2[[#This Row],[FTC Screening Date]],Holidays),""))</f>
        <v/>
      </c>
      <c r="AK58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82" s="4">
        <f>COUNTIFS(Table2[Agency Name],Table2[[#This Row],[Agency Name]],Table2[Client ID],Table2[[#This Row],[Client ID]])</f>
        <v>0</v>
      </c>
    </row>
    <row r="583" spans="12:38">
      <c r="L583" s="13"/>
      <c r="M583" s="13"/>
      <c r="N583" s="13"/>
      <c r="P583" s="13"/>
      <c r="W583" s="13"/>
      <c r="X583" s="13"/>
      <c r="AA58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8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83" s="4" t="str" cm="1">
        <f t="array" aca="1" ref="AC58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83" s="4">
        <f ca="1">LEN(Table2[[#This Row],[Data Checks]])</f>
        <v>0</v>
      </c>
      <c r="AE583" s="4" t="str">
        <f>IF(LEN(TRIM(Table2[[#This Row],[Referral Date]]))=0,"",IFERROR(NETWORKDAYS(Table2[[#This Row],[Referral Date]],EOMONTH(DATE('Reporting Month'!$B$2,'Reporting Month'!$B$1,1),0),Holidays),-NETWORKDAYS(EOMONTH(DATE('Reporting Month'!$B$2,'Reporting Month'!$B$1,1),0),Table2[[#This Row],[Referral Date]],Holidays)))</f>
        <v/>
      </c>
      <c r="AF58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83" s="4" t="str">
        <f>IF(OR(Table2[[#This Row],[Referral Date]]="",Table2[[#This Row],[FTC Screening Date]]=""),"",IFERROR(DATEDIF(Table2[[#This Row],[Referral Date]],Table2[[#This Row],[FTC Screening Date]],"d"),IFERROR(IF(DATEDIF(Table2[[#This Row],[FTC Screening Date]],Table2[[#This Row],[Referral Date]],"d")&gt;0,0,""),"")))</f>
        <v/>
      </c>
      <c r="AH583" s="4" t="str">
        <f>IFERROR(VLOOKUP(Table2[[#This Row],[Agency Name]],'Dropdown Values'!A:B,2,FALSE),"")</f>
        <v/>
      </c>
      <c r="AI583" s="2" t="str">
        <f>IF(OR(Table2[[#This Row],[Current Investigation Start Date]]="",Table2[[#This Row],[Referral Date]]=""),"",IFERROR(NETWORKDAYS(I583,J583,Holidays),""))</f>
        <v/>
      </c>
      <c r="AJ583" s="2" t="str">
        <f>IF(OR(Table2[[#This Row],[Initial Engagement Attempt Date]]="",Table2[[#This Row],[FTC Screening Date]]=""),"",IFERROR(NETWORKDAYS(Table2[[#This Row],[Initial Engagement Attempt Date]],Table2[[#This Row],[FTC Screening Date]],Holidays),""))</f>
        <v/>
      </c>
      <c r="AK58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83" s="4">
        <f>COUNTIFS(Table2[Agency Name],Table2[[#This Row],[Agency Name]],Table2[Client ID],Table2[[#This Row],[Client ID]])</f>
        <v>0</v>
      </c>
    </row>
    <row r="584" spans="12:38">
      <c r="L584" s="13"/>
      <c r="M584" s="13"/>
      <c r="N584" s="13"/>
      <c r="P584" s="13"/>
      <c r="W584" s="13"/>
      <c r="X584" s="13"/>
      <c r="AA58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8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84" s="4" t="str" cm="1">
        <f t="array" aca="1" ref="AC58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84" s="4">
        <f ca="1">LEN(Table2[[#This Row],[Data Checks]])</f>
        <v>0</v>
      </c>
      <c r="AE584" s="4" t="str">
        <f>IF(LEN(TRIM(Table2[[#This Row],[Referral Date]]))=0,"",IFERROR(NETWORKDAYS(Table2[[#This Row],[Referral Date]],EOMONTH(DATE('Reporting Month'!$B$2,'Reporting Month'!$B$1,1),0),Holidays),-NETWORKDAYS(EOMONTH(DATE('Reporting Month'!$B$2,'Reporting Month'!$B$1,1),0),Table2[[#This Row],[Referral Date]],Holidays)))</f>
        <v/>
      </c>
      <c r="AF58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84" s="4" t="str">
        <f>IF(OR(Table2[[#This Row],[Referral Date]]="",Table2[[#This Row],[FTC Screening Date]]=""),"",IFERROR(DATEDIF(Table2[[#This Row],[Referral Date]],Table2[[#This Row],[FTC Screening Date]],"d"),IFERROR(IF(DATEDIF(Table2[[#This Row],[FTC Screening Date]],Table2[[#This Row],[Referral Date]],"d")&gt;0,0,""),"")))</f>
        <v/>
      </c>
      <c r="AH584" s="4" t="str">
        <f>IFERROR(VLOOKUP(Table2[[#This Row],[Agency Name]],'Dropdown Values'!A:B,2,FALSE),"")</f>
        <v/>
      </c>
      <c r="AI584" s="2" t="str">
        <f>IF(OR(Table2[[#This Row],[Current Investigation Start Date]]="",Table2[[#This Row],[Referral Date]]=""),"",IFERROR(NETWORKDAYS(I584,J584,Holidays),""))</f>
        <v/>
      </c>
      <c r="AJ584" s="2" t="str">
        <f>IF(OR(Table2[[#This Row],[Initial Engagement Attempt Date]]="",Table2[[#This Row],[FTC Screening Date]]=""),"",IFERROR(NETWORKDAYS(Table2[[#This Row],[Initial Engagement Attempt Date]],Table2[[#This Row],[FTC Screening Date]],Holidays),""))</f>
        <v/>
      </c>
      <c r="AK58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84" s="4">
        <f>COUNTIFS(Table2[Agency Name],Table2[[#This Row],[Agency Name]],Table2[Client ID],Table2[[#This Row],[Client ID]])</f>
        <v>0</v>
      </c>
    </row>
    <row r="585" spans="12:38">
      <c r="L585" s="13"/>
      <c r="M585" s="13"/>
      <c r="N585" s="13"/>
      <c r="P585" s="13"/>
      <c r="W585" s="13"/>
      <c r="X585" s="13"/>
      <c r="AA58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8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85" s="4" t="str" cm="1">
        <f t="array" aca="1" ref="AC58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85" s="4">
        <f ca="1">LEN(Table2[[#This Row],[Data Checks]])</f>
        <v>0</v>
      </c>
      <c r="AE585" s="4" t="str">
        <f>IF(LEN(TRIM(Table2[[#This Row],[Referral Date]]))=0,"",IFERROR(NETWORKDAYS(Table2[[#This Row],[Referral Date]],EOMONTH(DATE('Reporting Month'!$B$2,'Reporting Month'!$B$1,1),0),Holidays),-NETWORKDAYS(EOMONTH(DATE('Reporting Month'!$B$2,'Reporting Month'!$B$1,1),0),Table2[[#This Row],[Referral Date]],Holidays)))</f>
        <v/>
      </c>
      <c r="AF58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85" s="4" t="str">
        <f>IF(OR(Table2[[#This Row],[Referral Date]]="",Table2[[#This Row],[FTC Screening Date]]=""),"",IFERROR(DATEDIF(Table2[[#This Row],[Referral Date]],Table2[[#This Row],[FTC Screening Date]],"d"),IFERROR(IF(DATEDIF(Table2[[#This Row],[FTC Screening Date]],Table2[[#This Row],[Referral Date]],"d")&gt;0,0,""),"")))</f>
        <v/>
      </c>
      <c r="AH585" s="4" t="str">
        <f>IFERROR(VLOOKUP(Table2[[#This Row],[Agency Name]],'Dropdown Values'!A:B,2,FALSE),"")</f>
        <v/>
      </c>
      <c r="AI585" s="2" t="str">
        <f>IF(OR(Table2[[#This Row],[Current Investigation Start Date]]="",Table2[[#This Row],[Referral Date]]=""),"",IFERROR(NETWORKDAYS(I585,J585,Holidays),""))</f>
        <v/>
      </c>
      <c r="AJ585" s="2" t="str">
        <f>IF(OR(Table2[[#This Row],[Initial Engagement Attempt Date]]="",Table2[[#This Row],[FTC Screening Date]]=""),"",IFERROR(NETWORKDAYS(Table2[[#This Row],[Initial Engagement Attempt Date]],Table2[[#This Row],[FTC Screening Date]],Holidays),""))</f>
        <v/>
      </c>
      <c r="AK58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85" s="4">
        <f>COUNTIFS(Table2[Agency Name],Table2[[#This Row],[Agency Name]],Table2[Client ID],Table2[[#This Row],[Client ID]])</f>
        <v>0</v>
      </c>
    </row>
    <row r="586" spans="12:38">
      <c r="L586" s="13"/>
      <c r="M586" s="13"/>
      <c r="N586" s="13"/>
      <c r="P586" s="13"/>
      <c r="W586" s="13"/>
      <c r="X586" s="13"/>
      <c r="AA58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8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86" s="4" t="str" cm="1">
        <f t="array" aca="1" ref="AC58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86" s="4">
        <f ca="1">LEN(Table2[[#This Row],[Data Checks]])</f>
        <v>0</v>
      </c>
      <c r="AE586" s="4" t="str">
        <f>IF(LEN(TRIM(Table2[[#This Row],[Referral Date]]))=0,"",IFERROR(NETWORKDAYS(Table2[[#This Row],[Referral Date]],EOMONTH(DATE('Reporting Month'!$B$2,'Reporting Month'!$B$1,1),0),Holidays),-NETWORKDAYS(EOMONTH(DATE('Reporting Month'!$B$2,'Reporting Month'!$B$1,1),0),Table2[[#This Row],[Referral Date]],Holidays)))</f>
        <v/>
      </c>
      <c r="AF58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86" s="4" t="str">
        <f>IF(OR(Table2[[#This Row],[Referral Date]]="",Table2[[#This Row],[FTC Screening Date]]=""),"",IFERROR(DATEDIF(Table2[[#This Row],[Referral Date]],Table2[[#This Row],[FTC Screening Date]],"d"),IFERROR(IF(DATEDIF(Table2[[#This Row],[FTC Screening Date]],Table2[[#This Row],[Referral Date]],"d")&gt;0,0,""),"")))</f>
        <v/>
      </c>
      <c r="AH586" s="4" t="str">
        <f>IFERROR(VLOOKUP(Table2[[#This Row],[Agency Name]],'Dropdown Values'!A:B,2,FALSE),"")</f>
        <v/>
      </c>
      <c r="AI586" s="2" t="str">
        <f>IF(OR(Table2[[#This Row],[Current Investigation Start Date]]="",Table2[[#This Row],[Referral Date]]=""),"",IFERROR(NETWORKDAYS(I586,J586,Holidays),""))</f>
        <v/>
      </c>
      <c r="AJ586" s="2" t="str">
        <f>IF(OR(Table2[[#This Row],[Initial Engagement Attempt Date]]="",Table2[[#This Row],[FTC Screening Date]]=""),"",IFERROR(NETWORKDAYS(Table2[[#This Row],[Initial Engagement Attempt Date]],Table2[[#This Row],[FTC Screening Date]],Holidays),""))</f>
        <v/>
      </c>
      <c r="AK58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86" s="4">
        <f>COUNTIFS(Table2[Agency Name],Table2[[#This Row],[Agency Name]],Table2[Client ID],Table2[[#This Row],[Client ID]])</f>
        <v>0</v>
      </c>
    </row>
    <row r="587" spans="12:38">
      <c r="L587" s="13"/>
      <c r="M587" s="13"/>
      <c r="N587" s="13"/>
      <c r="P587" s="13"/>
      <c r="W587" s="13"/>
      <c r="X587" s="13"/>
      <c r="AA58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8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87" s="4" t="str" cm="1">
        <f t="array" aca="1" ref="AC58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87" s="4">
        <f ca="1">LEN(Table2[[#This Row],[Data Checks]])</f>
        <v>0</v>
      </c>
      <c r="AE587" s="4" t="str">
        <f>IF(LEN(TRIM(Table2[[#This Row],[Referral Date]]))=0,"",IFERROR(NETWORKDAYS(Table2[[#This Row],[Referral Date]],EOMONTH(DATE('Reporting Month'!$B$2,'Reporting Month'!$B$1,1),0),Holidays),-NETWORKDAYS(EOMONTH(DATE('Reporting Month'!$B$2,'Reporting Month'!$B$1,1),0),Table2[[#This Row],[Referral Date]],Holidays)))</f>
        <v/>
      </c>
      <c r="AF58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87" s="4" t="str">
        <f>IF(OR(Table2[[#This Row],[Referral Date]]="",Table2[[#This Row],[FTC Screening Date]]=""),"",IFERROR(DATEDIF(Table2[[#This Row],[Referral Date]],Table2[[#This Row],[FTC Screening Date]],"d"),IFERROR(IF(DATEDIF(Table2[[#This Row],[FTC Screening Date]],Table2[[#This Row],[Referral Date]],"d")&gt;0,0,""),"")))</f>
        <v/>
      </c>
      <c r="AH587" s="4" t="str">
        <f>IFERROR(VLOOKUP(Table2[[#This Row],[Agency Name]],'Dropdown Values'!A:B,2,FALSE),"")</f>
        <v/>
      </c>
      <c r="AI587" s="2" t="str">
        <f>IF(OR(Table2[[#This Row],[Current Investigation Start Date]]="",Table2[[#This Row],[Referral Date]]=""),"",IFERROR(NETWORKDAYS(I587,J587,Holidays),""))</f>
        <v/>
      </c>
      <c r="AJ587" s="2" t="str">
        <f>IF(OR(Table2[[#This Row],[Initial Engagement Attempt Date]]="",Table2[[#This Row],[FTC Screening Date]]=""),"",IFERROR(NETWORKDAYS(Table2[[#This Row],[Initial Engagement Attempt Date]],Table2[[#This Row],[FTC Screening Date]],Holidays),""))</f>
        <v/>
      </c>
      <c r="AK58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87" s="4">
        <f>COUNTIFS(Table2[Agency Name],Table2[[#This Row],[Agency Name]],Table2[Client ID],Table2[[#This Row],[Client ID]])</f>
        <v>0</v>
      </c>
    </row>
    <row r="588" spans="12:38">
      <c r="L588" s="13"/>
      <c r="M588" s="13"/>
      <c r="N588" s="13"/>
      <c r="P588" s="13"/>
      <c r="W588" s="13"/>
      <c r="X588" s="13"/>
      <c r="AA58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8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88" s="4" t="str" cm="1">
        <f t="array" aca="1" ref="AC58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88" s="4">
        <f ca="1">LEN(Table2[[#This Row],[Data Checks]])</f>
        <v>0</v>
      </c>
      <c r="AE588" s="4" t="str">
        <f>IF(LEN(TRIM(Table2[[#This Row],[Referral Date]]))=0,"",IFERROR(NETWORKDAYS(Table2[[#This Row],[Referral Date]],EOMONTH(DATE('Reporting Month'!$B$2,'Reporting Month'!$B$1,1),0),Holidays),-NETWORKDAYS(EOMONTH(DATE('Reporting Month'!$B$2,'Reporting Month'!$B$1,1),0),Table2[[#This Row],[Referral Date]],Holidays)))</f>
        <v/>
      </c>
      <c r="AF58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88" s="4" t="str">
        <f>IF(OR(Table2[[#This Row],[Referral Date]]="",Table2[[#This Row],[FTC Screening Date]]=""),"",IFERROR(DATEDIF(Table2[[#This Row],[Referral Date]],Table2[[#This Row],[FTC Screening Date]],"d"),IFERROR(IF(DATEDIF(Table2[[#This Row],[FTC Screening Date]],Table2[[#This Row],[Referral Date]],"d")&gt;0,0,""),"")))</f>
        <v/>
      </c>
      <c r="AH588" s="4" t="str">
        <f>IFERROR(VLOOKUP(Table2[[#This Row],[Agency Name]],'Dropdown Values'!A:B,2,FALSE),"")</f>
        <v/>
      </c>
      <c r="AI588" s="2" t="str">
        <f>IF(OR(Table2[[#This Row],[Current Investigation Start Date]]="",Table2[[#This Row],[Referral Date]]=""),"",IFERROR(NETWORKDAYS(I588,J588,Holidays),""))</f>
        <v/>
      </c>
      <c r="AJ588" s="2" t="str">
        <f>IF(OR(Table2[[#This Row],[Initial Engagement Attempt Date]]="",Table2[[#This Row],[FTC Screening Date]]=""),"",IFERROR(NETWORKDAYS(Table2[[#This Row],[Initial Engagement Attempt Date]],Table2[[#This Row],[FTC Screening Date]],Holidays),""))</f>
        <v/>
      </c>
      <c r="AK58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88" s="4">
        <f>COUNTIFS(Table2[Agency Name],Table2[[#This Row],[Agency Name]],Table2[Client ID],Table2[[#This Row],[Client ID]])</f>
        <v>0</v>
      </c>
    </row>
    <row r="589" spans="12:38">
      <c r="L589" s="13"/>
      <c r="M589" s="13"/>
      <c r="N589" s="13"/>
      <c r="P589" s="13"/>
      <c r="W589" s="13"/>
      <c r="X589" s="13"/>
      <c r="AA58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8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89" s="4" t="str" cm="1">
        <f t="array" aca="1" ref="AC58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89" s="4">
        <f ca="1">LEN(Table2[[#This Row],[Data Checks]])</f>
        <v>0</v>
      </c>
      <c r="AE589" s="4" t="str">
        <f>IF(LEN(TRIM(Table2[[#This Row],[Referral Date]]))=0,"",IFERROR(NETWORKDAYS(Table2[[#This Row],[Referral Date]],EOMONTH(DATE('Reporting Month'!$B$2,'Reporting Month'!$B$1,1),0),Holidays),-NETWORKDAYS(EOMONTH(DATE('Reporting Month'!$B$2,'Reporting Month'!$B$1,1),0),Table2[[#This Row],[Referral Date]],Holidays)))</f>
        <v/>
      </c>
      <c r="AF58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89" s="4" t="str">
        <f>IF(OR(Table2[[#This Row],[Referral Date]]="",Table2[[#This Row],[FTC Screening Date]]=""),"",IFERROR(DATEDIF(Table2[[#This Row],[Referral Date]],Table2[[#This Row],[FTC Screening Date]],"d"),IFERROR(IF(DATEDIF(Table2[[#This Row],[FTC Screening Date]],Table2[[#This Row],[Referral Date]],"d")&gt;0,0,""),"")))</f>
        <v/>
      </c>
      <c r="AH589" s="4" t="str">
        <f>IFERROR(VLOOKUP(Table2[[#This Row],[Agency Name]],'Dropdown Values'!A:B,2,FALSE),"")</f>
        <v/>
      </c>
      <c r="AI589" s="2" t="str">
        <f>IF(OR(Table2[[#This Row],[Current Investigation Start Date]]="",Table2[[#This Row],[Referral Date]]=""),"",IFERROR(NETWORKDAYS(I589,J589,Holidays),""))</f>
        <v/>
      </c>
      <c r="AJ589" s="2" t="str">
        <f>IF(OR(Table2[[#This Row],[Initial Engagement Attempt Date]]="",Table2[[#This Row],[FTC Screening Date]]=""),"",IFERROR(NETWORKDAYS(Table2[[#This Row],[Initial Engagement Attempt Date]],Table2[[#This Row],[FTC Screening Date]],Holidays),""))</f>
        <v/>
      </c>
      <c r="AK58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89" s="4">
        <f>COUNTIFS(Table2[Agency Name],Table2[[#This Row],[Agency Name]],Table2[Client ID],Table2[[#This Row],[Client ID]])</f>
        <v>0</v>
      </c>
    </row>
    <row r="590" spans="12:38">
      <c r="L590" s="13"/>
      <c r="M590" s="13"/>
      <c r="N590" s="13"/>
      <c r="P590" s="13"/>
      <c r="W590" s="13"/>
      <c r="X590" s="13"/>
      <c r="AA59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9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90" s="4" t="str" cm="1">
        <f t="array" aca="1" ref="AC59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90" s="4">
        <f ca="1">LEN(Table2[[#This Row],[Data Checks]])</f>
        <v>0</v>
      </c>
      <c r="AE590" s="4" t="str">
        <f>IF(LEN(TRIM(Table2[[#This Row],[Referral Date]]))=0,"",IFERROR(NETWORKDAYS(Table2[[#This Row],[Referral Date]],EOMONTH(DATE('Reporting Month'!$B$2,'Reporting Month'!$B$1,1),0),Holidays),-NETWORKDAYS(EOMONTH(DATE('Reporting Month'!$B$2,'Reporting Month'!$B$1,1),0),Table2[[#This Row],[Referral Date]],Holidays)))</f>
        <v/>
      </c>
      <c r="AF59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90" s="4" t="str">
        <f>IF(OR(Table2[[#This Row],[Referral Date]]="",Table2[[#This Row],[FTC Screening Date]]=""),"",IFERROR(DATEDIF(Table2[[#This Row],[Referral Date]],Table2[[#This Row],[FTC Screening Date]],"d"),IFERROR(IF(DATEDIF(Table2[[#This Row],[FTC Screening Date]],Table2[[#This Row],[Referral Date]],"d")&gt;0,0,""),"")))</f>
        <v/>
      </c>
      <c r="AH590" s="4" t="str">
        <f>IFERROR(VLOOKUP(Table2[[#This Row],[Agency Name]],'Dropdown Values'!A:B,2,FALSE),"")</f>
        <v/>
      </c>
      <c r="AI590" s="2" t="str">
        <f>IF(OR(Table2[[#This Row],[Current Investigation Start Date]]="",Table2[[#This Row],[Referral Date]]=""),"",IFERROR(NETWORKDAYS(I590,J590,Holidays),""))</f>
        <v/>
      </c>
      <c r="AJ590" s="2" t="str">
        <f>IF(OR(Table2[[#This Row],[Initial Engagement Attempt Date]]="",Table2[[#This Row],[FTC Screening Date]]=""),"",IFERROR(NETWORKDAYS(Table2[[#This Row],[Initial Engagement Attempt Date]],Table2[[#This Row],[FTC Screening Date]],Holidays),""))</f>
        <v/>
      </c>
      <c r="AK59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90" s="4">
        <f>COUNTIFS(Table2[Agency Name],Table2[[#This Row],[Agency Name]],Table2[Client ID],Table2[[#This Row],[Client ID]])</f>
        <v>0</v>
      </c>
    </row>
    <row r="591" spans="12:38">
      <c r="L591" s="13"/>
      <c r="M591" s="13"/>
      <c r="N591" s="13"/>
      <c r="P591" s="13"/>
      <c r="W591" s="13"/>
      <c r="X591" s="13"/>
      <c r="AA59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9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91" s="4" t="str" cm="1">
        <f t="array" aca="1" ref="AC59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91" s="4">
        <f ca="1">LEN(Table2[[#This Row],[Data Checks]])</f>
        <v>0</v>
      </c>
      <c r="AE591" s="4" t="str">
        <f>IF(LEN(TRIM(Table2[[#This Row],[Referral Date]]))=0,"",IFERROR(NETWORKDAYS(Table2[[#This Row],[Referral Date]],EOMONTH(DATE('Reporting Month'!$B$2,'Reporting Month'!$B$1,1),0),Holidays),-NETWORKDAYS(EOMONTH(DATE('Reporting Month'!$B$2,'Reporting Month'!$B$1,1),0),Table2[[#This Row],[Referral Date]],Holidays)))</f>
        <v/>
      </c>
      <c r="AF59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91" s="4" t="str">
        <f>IF(OR(Table2[[#This Row],[Referral Date]]="",Table2[[#This Row],[FTC Screening Date]]=""),"",IFERROR(DATEDIF(Table2[[#This Row],[Referral Date]],Table2[[#This Row],[FTC Screening Date]],"d"),IFERROR(IF(DATEDIF(Table2[[#This Row],[FTC Screening Date]],Table2[[#This Row],[Referral Date]],"d")&gt;0,0,""),"")))</f>
        <v/>
      </c>
      <c r="AH591" s="4" t="str">
        <f>IFERROR(VLOOKUP(Table2[[#This Row],[Agency Name]],'Dropdown Values'!A:B,2,FALSE),"")</f>
        <v/>
      </c>
      <c r="AI591" s="2" t="str">
        <f>IF(OR(Table2[[#This Row],[Current Investigation Start Date]]="",Table2[[#This Row],[Referral Date]]=""),"",IFERROR(NETWORKDAYS(I591,J591,Holidays),""))</f>
        <v/>
      </c>
      <c r="AJ591" s="2" t="str">
        <f>IF(OR(Table2[[#This Row],[Initial Engagement Attempt Date]]="",Table2[[#This Row],[FTC Screening Date]]=""),"",IFERROR(NETWORKDAYS(Table2[[#This Row],[Initial Engagement Attempt Date]],Table2[[#This Row],[FTC Screening Date]],Holidays),""))</f>
        <v/>
      </c>
      <c r="AK59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91" s="4">
        <f>COUNTIFS(Table2[Agency Name],Table2[[#This Row],[Agency Name]],Table2[Client ID],Table2[[#This Row],[Client ID]])</f>
        <v>0</v>
      </c>
    </row>
    <row r="592" spans="12:38">
      <c r="L592" s="13"/>
      <c r="M592" s="13"/>
      <c r="N592" s="13"/>
      <c r="P592" s="13"/>
      <c r="W592" s="13"/>
      <c r="X592" s="13"/>
      <c r="AA59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9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92" s="4" t="str" cm="1">
        <f t="array" aca="1" ref="AC59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92" s="4">
        <f ca="1">LEN(Table2[[#This Row],[Data Checks]])</f>
        <v>0</v>
      </c>
      <c r="AE592" s="4" t="str">
        <f>IF(LEN(TRIM(Table2[[#This Row],[Referral Date]]))=0,"",IFERROR(NETWORKDAYS(Table2[[#This Row],[Referral Date]],EOMONTH(DATE('Reporting Month'!$B$2,'Reporting Month'!$B$1,1),0),Holidays),-NETWORKDAYS(EOMONTH(DATE('Reporting Month'!$B$2,'Reporting Month'!$B$1,1),0),Table2[[#This Row],[Referral Date]],Holidays)))</f>
        <v/>
      </c>
      <c r="AF59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92" s="4" t="str">
        <f>IF(OR(Table2[[#This Row],[Referral Date]]="",Table2[[#This Row],[FTC Screening Date]]=""),"",IFERROR(DATEDIF(Table2[[#This Row],[Referral Date]],Table2[[#This Row],[FTC Screening Date]],"d"),IFERROR(IF(DATEDIF(Table2[[#This Row],[FTC Screening Date]],Table2[[#This Row],[Referral Date]],"d")&gt;0,0,""),"")))</f>
        <v/>
      </c>
      <c r="AH592" s="4" t="str">
        <f>IFERROR(VLOOKUP(Table2[[#This Row],[Agency Name]],'Dropdown Values'!A:B,2,FALSE),"")</f>
        <v/>
      </c>
      <c r="AI592" s="2" t="str">
        <f>IF(OR(Table2[[#This Row],[Current Investigation Start Date]]="",Table2[[#This Row],[Referral Date]]=""),"",IFERROR(NETWORKDAYS(I592,J592,Holidays),""))</f>
        <v/>
      </c>
      <c r="AJ592" s="2" t="str">
        <f>IF(OR(Table2[[#This Row],[Initial Engagement Attempt Date]]="",Table2[[#This Row],[FTC Screening Date]]=""),"",IFERROR(NETWORKDAYS(Table2[[#This Row],[Initial Engagement Attempt Date]],Table2[[#This Row],[FTC Screening Date]],Holidays),""))</f>
        <v/>
      </c>
      <c r="AK59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92" s="4">
        <f>COUNTIFS(Table2[Agency Name],Table2[[#This Row],[Agency Name]],Table2[Client ID],Table2[[#This Row],[Client ID]])</f>
        <v>0</v>
      </c>
    </row>
    <row r="593" spans="12:38">
      <c r="L593" s="13"/>
      <c r="M593" s="13"/>
      <c r="N593" s="13"/>
      <c r="P593" s="13"/>
      <c r="W593" s="13"/>
      <c r="X593" s="13"/>
      <c r="AA59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9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93" s="4" t="str" cm="1">
        <f t="array" aca="1" ref="AC59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93" s="4">
        <f ca="1">LEN(Table2[[#This Row],[Data Checks]])</f>
        <v>0</v>
      </c>
      <c r="AE593" s="4" t="str">
        <f>IF(LEN(TRIM(Table2[[#This Row],[Referral Date]]))=0,"",IFERROR(NETWORKDAYS(Table2[[#This Row],[Referral Date]],EOMONTH(DATE('Reporting Month'!$B$2,'Reporting Month'!$B$1,1),0),Holidays),-NETWORKDAYS(EOMONTH(DATE('Reporting Month'!$B$2,'Reporting Month'!$B$1,1),0),Table2[[#This Row],[Referral Date]],Holidays)))</f>
        <v/>
      </c>
      <c r="AF59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93" s="4" t="str">
        <f>IF(OR(Table2[[#This Row],[Referral Date]]="",Table2[[#This Row],[FTC Screening Date]]=""),"",IFERROR(DATEDIF(Table2[[#This Row],[Referral Date]],Table2[[#This Row],[FTC Screening Date]],"d"),IFERROR(IF(DATEDIF(Table2[[#This Row],[FTC Screening Date]],Table2[[#This Row],[Referral Date]],"d")&gt;0,0,""),"")))</f>
        <v/>
      </c>
      <c r="AH593" s="4" t="str">
        <f>IFERROR(VLOOKUP(Table2[[#This Row],[Agency Name]],'Dropdown Values'!A:B,2,FALSE),"")</f>
        <v/>
      </c>
      <c r="AI593" s="2" t="str">
        <f>IF(OR(Table2[[#This Row],[Current Investigation Start Date]]="",Table2[[#This Row],[Referral Date]]=""),"",IFERROR(NETWORKDAYS(I593,J593,Holidays),""))</f>
        <v/>
      </c>
      <c r="AJ593" s="2" t="str">
        <f>IF(OR(Table2[[#This Row],[Initial Engagement Attempt Date]]="",Table2[[#This Row],[FTC Screening Date]]=""),"",IFERROR(NETWORKDAYS(Table2[[#This Row],[Initial Engagement Attempt Date]],Table2[[#This Row],[FTC Screening Date]],Holidays),""))</f>
        <v/>
      </c>
      <c r="AK59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93" s="4">
        <f>COUNTIFS(Table2[Agency Name],Table2[[#This Row],[Agency Name]],Table2[Client ID],Table2[[#This Row],[Client ID]])</f>
        <v>0</v>
      </c>
    </row>
    <row r="594" spans="12:38">
      <c r="L594" s="13"/>
      <c r="M594" s="13"/>
      <c r="N594" s="13"/>
      <c r="P594" s="13"/>
      <c r="W594" s="13"/>
      <c r="X594" s="13"/>
      <c r="AA59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9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94" s="4" t="str" cm="1">
        <f t="array" aca="1" ref="AC59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94" s="4">
        <f ca="1">LEN(Table2[[#This Row],[Data Checks]])</f>
        <v>0</v>
      </c>
      <c r="AE594" s="4" t="str">
        <f>IF(LEN(TRIM(Table2[[#This Row],[Referral Date]]))=0,"",IFERROR(NETWORKDAYS(Table2[[#This Row],[Referral Date]],EOMONTH(DATE('Reporting Month'!$B$2,'Reporting Month'!$B$1,1),0),Holidays),-NETWORKDAYS(EOMONTH(DATE('Reporting Month'!$B$2,'Reporting Month'!$B$1,1),0),Table2[[#This Row],[Referral Date]],Holidays)))</f>
        <v/>
      </c>
      <c r="AF59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94" s="4" t="str">
        <f>IF(OR(Table2[[#This Row],[Referral Date]]="",Table2[[#This Row],[FTC Screening Date]]=""),"",IFERROR(DATEDIF(Table2[[#This Row],[Referral Date]],Table2[[#This Row],[FTC Screening Date]],"d"),IFERROR(IF(DATEDIF(Table2[[#This Row],[FTC Screening Date]],Table2[[#This Row],[Referral Date]],"d")&gt;0,0,""),"")))</f>
        <v/>
      </c>
      <c r="AH594" s="4" t="str">
        <f>IFERROR(VLOOKUP(Table2[[#This Row],[Agency Name]],'Dropdown Values'!A:B,2,FALSE),"")</f>
        <v/>
      </c>
      <c r="AI594" s="2" t="str">
        <f>IF(OR(Table2[[#This Row],[Current Investigation Start Date]]="",Table2[[#This Row],[Referral Date]]=""),"",IFERROR(NETWORKDAYS(I594,J594,Holidays),""))</f>
        <v/>
      </c>
      <c r="AJ594" s="2" t="str">
        <f>IF(OR(Table2[[#This Row],[Initial Engagement Attempt Date]]="",Table2[[#This Row],[FTC Screening Date]]=""),"",IFERROR(NETWORKDAYS(Table2[[#This Row],[Initial Engagement Attempt Date]],Table2[[#This Row],[FTC Screening Date]],Holidays),""))</f>
        <v/>
      </c>
      <c r="AK59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94" s="4">
        <f>COUNTIFS(Table2[Agency Name],Table2[[#This Row],[Agency Name]],Table2[Client ID],Table2[[#This Row],[Client ID]])</f>
        <v>0</v>
      </c>
    </row>
    <row r="595" spans="12:38">
      <c r="L595" s="13"/>
      <c r="M595" s="13"/>
      <c r="N595" s="13"/>
      <c r="P595" s="13"/>
      <c r="W595" s="13"/>
      <c r="X595" s="13"/>
      <c r="AA59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9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95" s="4" t="str" cm="1">
        <f t="array" aca="1" ref="AC59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95" s="4">
        <f ca="1">LEN(Table2[[#This Row],[Data Checks]])</f>
        <v>0</v>
      </c>
      <c r="AE595" s="4" t="str">
        <f>IF(LEN(TRIM(Table2[[#This Row],[Referral Date]]))=0,"",IFERROR(NETWORKDAYS(Table2[[#This Row],[Referral Date]],EOMONTH(DATE('Reporting Month'!$B$2,'Reporting Month'!$B$1,1),0),Holidays),-NETWORKDAYS(EOMONTH(DATE('Reporting Month'!$B$2,'Reporting Month'!$B$1,1),0),Table2[[#This Row],[Referral Date]],Holidays)))</f>
        <v/>
      </c>
      <c r="AF59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95" s="4" t="str">
        <f>IF(OR(Table2[[#This Row],[Referral Date]]="",Table2[[#This Row],[FTC Screening Date]]=""),"",IFERROR(DATEDIF(Table2[[#This Row],[Referral Date]],Table2[[#This Row],[FTC Screening Date]],"d"),IFERROR(IF(DATEDIF(Table2[[#This Row],[FTC Screening Date]],Table2[[#This Row],[Referral Date]],"d")&gt;0,0,""),"")))</f>
        <v/>
      </c>
      <c r="AH595" s="4" t="str">
        <f>IFERROR(VLOOKUP(Table2[[#This Row],[Agency Name]],'Dropdown Values'!A:B,2,FALSE),"")</f>
        <v/>
      </c>
      <c r="AI595" s="2" t="str">
        <f>IF(OR(Table2[[#This Row],[Current Investigation Start Date]]="",Table2[[#This Row],[Referral Date]]=""),"",IFERROR(NETWORKDAYS(I595,J595,Holidays),""))</f>
        <v/>
      </c>
      <c r="AJ595" s="2" t="str">
        <f>IF(OR(Table2[[#This Row],[Initial Engagement Attempt Date]]="",Table2[[#This Row],[FTC Screening Date]]=""),"",IFERROR(NETWORKDAYS(Table2[[#This Row],[Initial Engagement Attempt Date]],Table2[[#This Row],[FTC Screening Date]],Holidays),""))</f>
        <v/>
      </c>
      <c r="AK59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95" s="4">
        <f>COUNTIFS(Table2[Agency Name],Table2[[#This Row],[Agency Name]],Table2[Client ID],Table2[[#This Row],[Client ID]])</f>
        <v>0</v>
      </c>
    </row>
    <row r="596" spans="12:38">
      <c r="L596" s="13"/>
      <c r="M596" s="13"/>
      <c r="N596" s="13"/>
      <c r="P596" s="13"/>
      <c r="W596" s="13"/>
      <c r="X596" s="13"/>
      <c r="AA59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9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96" s="4" t="str" cm="1">
        <f t="array" aca="1" ref="AC59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96" s="4">
        <f ca="1">LEN(Table2[[#This Row],[Data Checks]])</f>
        <v>0</v>
      </c>
      <c r="AE596" s="4" t="str">
        <f>IF(LEN(TRIM(Table2[[#This Row],[Referral Date]]))=0,"",IFERROR(NETWORKDAYS(Table2[[#This Row],[Referral Date]],EOMONTH(DATE('Reporting Month'!$B$2,'Reporting Month'!$B$1,1),0),Holidays),-NETWORKDAYS(EOMONTH(DATE('Reporting Month'!$B$2,'Reporting Month'!$B$1,1),0),Table2[[#This Row],[Referral Date]],Holidays)))</f>
        <v/>
      </c>
      <c r="AF59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96" s="4" t="str">
        <f>IF(OR(Table2[[#This Row],[Referral Date]]="",Table2[[#This Row],[FTC Screening Date]]=""),"",IFERROR(DATEDIF(Table2[[#This Row],[Referral Date]],Table2[[#This Row],[FTC Screening Date]],"d"),IFERROR(IF(DATEDIF(Table2[[#This Row],[FTC Screening Date]],Table2[[#This Row],[Referral Date]],"d")&gt;0,0,""),"")))</f>
        <v/>
      </c>
      <c r="AH596" s="4" t="str">
        <f>IFERROR(VLOOKUP(Table2[[#This Row],[Agency Name]],'Dropdown Values'!A:B,2,FALSE),"")</f>
        <v/>
      </c>
      <c r="AI596" s="2" t="str">
        <f>IF(OR(Table2[[#This Row],[Current Investigation Start Date]]="",Table2[[#This Row],[Referral Date]]=""),"",IFERROR(NETWORKDAYS(I596,J596,Holidays),""))</f>
        <v/>
      </c>
      <c r="AJ596" s="2" t="str">
        <f>IF(OR(Table2[[#This Row],[Initial Engagement Attempt Date]]="",Table2[[#This Row],[FTC Screening Date]]=""),"",IFERROR(NETWORKDAYS(Table2[[#This Row],[Initial Engagement Attempt Date]],Table2[[#This Row],[FTC Screening Date]],Holidays),""))</f>
        <v/>
      </c>
      <c r="AK59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96" s="4">
        <f>COUNTIFS(Table2[Agency Name],Table2[[#This Row],[Agency Name]],Table2[Client ID],Table2[[#This Row],[Client ID]])</f>
        <v>0</v>
      </c>
    </row>
    <row r="597" spans="12:38">
      <c r="L597" s="13"/>
      <c r="M597" s="13"/>
      <c r="N597" s="13"/>
      <c r="P597" s="13"/>
      <c r="W597" s="13"/>
      <c r="X597" s="13"/>
      <c r="AA59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9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97" s="4" t="str" cm="1">
        <f t="array" aca="1" ref="AC59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97" s="4">
        <f ca="1">LEN(Table2[[#This Row],[Data Checks]])</f>
        <v>0</v>
      </c>
      <c r="AE597" s="4" t="str">
        <f>IF(LEN(TRIM(Table2[[#This Row],[Referral Date]]))=0,"",IFERROR(NETWORKDAYS(Table2[[#This Row],[Referral Date]],EOMONTH(DATE('Reporting Month'!$B$2,'Reporting Month'!$B$1,1),0),Holidays),-NETWORKDAYS(EOMONTH(DATE('Reporting Month'!$B$2,'Reporting Month'!$B$1,1),0),Table2[[#This Row],[Referral Date]],Holidays)))</f>
        <v/>
      </c>
      <c r="AF59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97" s="4" t="str">
        <f>IF(OR(Table2[[#This Row],[Referral Date]]="",Table2[[#This Row],[FTC Screening Date]]=""),"",IFERROR(DATEDIF(Table2[[#This Row],[Referral Date]],Table2[[#This Row],[FTC Screening Date]],"d"),IFERROR(IF(DATEDIF(Table2[[#This Row],[FTC Screening Date]],Table2[[#This Row],[Referral Date]],"d")&gt;0,0,""),"")))</f>
        <v/>
      </c>
      <c r="AH597" s="4" t="str">
        <f>IFERROR(VLOOKUP(Table2[[#This Row],[Agency Name]],'Dropdown Values'!A:B,2,FALSE),"")</f>
        <v/>
      </c>
      <c r="AI597" s="2" t="str">
        <f>IF(OR(Table2[[#This Row],[Current Investigation Start Date]]="",Table2[[#This Row],[Referral Date]]=""),"",IFERROR(NETWORKDAYS(I597,J597,Holidays),""))</f>
        <v/>
      </c>
      <c r="AJ597" s="2" t="str">
        <f>IF(OR(Table2[[#This Row],[Initial Engagement Attempt Date]]="",Table2[[#This Row],[FTC Screening Date]]=""),"",IFERROR(NETWORKDAYS(Table2[[#This Row],[Initial Engagement Attempt Date]],Table2[[#This Row],[FTC Screening Date]],Holidays),""))</f>
        <v/>
      </c>
      <c r="AK59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97" s="4">
        <f>COUNTIFS(Table2[Agency Name],Table2[[#This Row],[Agency Name]],Table2[Client ID],Table2[[#This Row],[Client ID]])</f>
        <v>0</v>
      </c>
    </row>
    <row r="598" spans="12:38">
      <c r="L598" s="13"/>
      <c r="M598" s="13"/>
      <c r="N598" s="13"/>
      <c r="P598" s="13"/>
      <c r="W598" s="13"/>
      <c r="X598" s="13"/>
      <c r="AA59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9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98" s="4" t="str" cm="1">
        <f t="array" aca="1" ref="AC59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98" s="4">
        <f ca="1">LEN(Table2[[#This Row],[Data Checks]])</f>
        <v>0</v>
      </c>
      <c r="AE598" s="4" t="str">
        <f>IF(LEN(TRIM(Table2[[#This Row],[Referral Date]]))=0,"",IFERROR(NETWORKDAYS(Table2[[#This Row],[Referral Date]],EOMONTH(DATE('Reporting Month'!$B$2,'Reporting Month'!$B$1,1),0),Holidays),-NETWORKDAYS(EOMONTH(DATE('Reporting Month'!$B$2,'Reporting Month'!$B$1,1),0),Table2[[#This Row],[Referral Date]],Holidays)))</f>
        <v/>
      </c>
      <c r="AF59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98" s="4" t="str">
        <f>IF(OR(Table2[[#This Row],[Referral Date]]="",Table2[[#This Row],[FTC Screening Date]]=""),"",IFERROR(DATEDIF(Table2[[#This Row],[Referral Date]],Table2[[#This Row],[FTC Screening Date]],"d"),IFERROR(IF(DATEDIF(Table2[[#This Row],[FTC Screening Date]],Table2[[#This Row],[Referral Date]],"d")&gt;0,0,""),"")))</f>
        <v/>
      </c>
      <c r="AH598" s="4" t="str">
        <f>IFERROR(VLOOKUP(Table2[[#This Row],[Agency Name]],'Dropdown Values'!A:B,2,FALSE),"")</f>
        <v/>
      </c>
      <c r="AI598" s="2" t="str">
        <f>IF(OR(Table2[[#This Row],[Current Investigation Start Date]]="",Table2[[#This Row],[Referral Date]]=""),"",IFERROR(NETWORKDAYS(I598,J598,Holidays),""))</f>
        <v/>
      </c>
      <c r="AJ598" s="2" t="str">
        <f>IF(OR(Table2[[#This Row],[Initial Engagement Attempt Date]]="",Table2[[#This Row],[FTC Screening Date]]=""),"",IFERROR(NETWORKDAYS(Table2[[#This Row],[Initial Engagement Attempt Date]],Table2[[#This Row],[FTC Screening Date]],Holidays),""))</f>
        <v/>
      </c>
      <c r="AK59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98" s="4">
        <f>COUNTIFS(Table2[Agency Name],Table2[[#This Row],[Agency Name]],Table2[Client ID],Table2[[#This Row],[Client ID]])</f>
        <v>0</v>
      </c>
    </row>
    <row r="599" spans="12:38">
      <c r="L599" s="13"/>
      <c r="M599" s="13"/>
      <c r="N599" s="13"/>
      <c r="P599" s="13"/>
      <c r="W599" s="13"/>
      <c r="X599" s="13"/>
      <c r="AA59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59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599" s="4" t="str" cm="1">
        <f t="array" aca="1" ref="AC59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599" s="4">
        <f ca="1">LEN(Table2[[#This Row],[Data Checks]])</f>
        <v>0</v>
      </c>
      <c r="AE599" s="4" t="str">
        <f>IF(LEN(TRIM(Table2[[#This Row],[Referral Date]]))=0,"",IFERROR(NETWORKDAYS(Table2[[#This Row],[Referral Date]],EOMONTH(DATE('Reporting Month'!$B$2,'Reporting Month'!$B$1,1),0),Holidays),-NETWORKDAYS(EOMONTH(DATE('Reporting Month'!$B$2,'Reporting Month'!$B$1,1),0),Table2[[#This Row],[Referral Date]],Holidays)))</f>
        <v/>
      </c>
      <c r="AF59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599" s="4" t="str">
        <f>IF(OR(Table2[[#This Row],[Referral Date]]="",Table2[[#This Row],[FTC Screening Date]]=""),"",IFERROR(DATEDIF(Table2[[#This Row],[Referral Date]],Table2[[#This Row],[FTC Screening Date]],"d"),IFERROR(IF(DATEDIF(Table2[[#This Row],[FTC Screening Date]],Table2[[#This Row],[Referral Date]],"d")&gt;0,0,""),"")))</f>
        <v/>
      </c>
      <c r="AH599" s="4" t="str">
        <f>IFERROR(VLOOKUP(Table2[[#This Row],[Agency Name]],'Dropdown Values'!A:B,2,FALSE),"")</f>
        <v/>
      </c>
      <c r="AI599" s="2" t="str">
        <f>IF(OR(Table2[[#This Row],[Current Investigation Start Date]]="",Table2[[#This Row],[Referral Date]]=""),"",IFERROR(NETWORKDAYS(I599,J599,Holidays),""))</f>
        <v/>
      </c>
      <c r="AJ599" s="2" t="str">
        <f>IF(OR(Table2[[#This Row],[Initial Engagement Attempt Date]]="",Table2[[#This Row],[FTC Screening Date]]=""),"",IFERROR(NETWORKDAYS(Table2[[#This Row],[Initial Engagement Attempt Date]],Table2[[#This Row],[FTC Screening Date]],Holidays),""))</f>
        <v/>
      </c>
      <c r="AK59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599" s="4">
        <f>COUNTIFS(Table2[Agency Name],Table2[[#This Row],[Agency Name]],Table2[Client ID],Table2[[#This Row],[Client ID]])</f>
        <v>0</v>
      </c>
    </row>
    <row r="600" spans="12:38">
      <c r="L600" s="13"/>
      <c r="M600" s="13"/>
      <c r="N600" s="13"/>
      <c r="P600" s="13"/>
      <c r="W600" s="13"/>
      <c r="X600" s="13"/>
      <c r="AA60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0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00" s="4" t="str" cm="1">
        <f t="array" aca="1" ref="AC60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00" s="4">
        <f ca="1">LEN(Table2[[#This Row],[Data Checks]])</f>
        <v>0</v>
      </c>
      <c r="AE600" s="4" t="str">
        <f>IF(LEN(TRIM(Table2[[#This Row],[Referral Date]]))=0,"",IFERROR(NETWORKDAYS(Table2[[#This Row],[Referral Date]],EOMONTH(DATE('Reporting Month'!$B$2,'Reporting Month'!$B$1,1),0),Holidays),-NETWORKDAYS(EOMONTH(DATE('Reporting Month'!$B$2,'Reporting Month'!$B$1,1),0),Table2[[#This Row],[Referral Date]],Holidays)))</f>
        <v/>
      </c>
      <c r="AF60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00" s="4" t="str">
        <f>IF(OR(Table2[[#This Row],[Referral Date]]="",Table2[[#This Row],[FTC Screening Date]]=""),"",IFERROR(DATEDIF(Table2[[#This Row],[Referral Date]],Table2[[#This Row],[FTC Screening Date]],"d"),IFERROR(IF(DATEDIF(Table2[[#This Row],[FTC Screening Date]],Table2[[#This Row],[Referral Date]],"d")&gt;0,0,""),"")))</f>
        <v/>
      </c>
      <c r="AH600" s="4" t="str">
        <f>IFERROR(VLOOKUP(Table2[[#This Row],[Agency Name]],'Dropdown Values'!A:B,2,FALSE),"")</f>
        <v/>
      </c>
      <c r="AI600" s="2" t="str">
        <f>IF(OR(Table2[[#This Row],[Current Investigation Start Date]]="",Table2[[#This Row],[Referral Date]]=""),"",IFERROR(NETWORKDAYS(I600,J600,Holidays),""))</f>
        <v/>
      </c>
      <c r="AJ600" s="2" t="str">
        <f>IF(OR(Table2[[#This Row],[Initial Engagement Attempt Date]]="",Table2[[#This Row],[FTC Screening Date]]=""),"",IFERROR(NETWORKDAYS(Table2[[#This Row],[Initial Engagement Attempt Date]],Table2[[#This Row],[FTC Screening Date]],Holidays),""))</f>
        <v/>
      </c>
      <c r="AK60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00" s="4">
        <f>COUNTIFS(Table2[Agency Name],Table2[[#This Row],[Agency Name]],Table2[Client ID],Table2[[#This Row],[Client ID]])</f>
        <v>0</v>
      </c>
    </row>
    <row r="601" spans="12:38">
      <c r="L601" s="13"/>
      <c r="M601" s="13"/>
      <c r="N601" s="13"/>
      <c r="P601" s="13"/>
      <c r="W601" s="13"/>
      <c r="X601" s="13"/>
      <c r="AA60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0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01" s="4" t="str" cm="1">
        <f t="array" aca="1" ref="AC60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01" s="4">
        <f ca="1">LEN(Table2[[#This Row],[Data Checks]])</f>
        <v>0</v>
      </c>
      <c r="AE601" s="4" t="str">
        <f>IF(LEN(TRIM(Table2[[#This Row],[Referral Date]]))=0,"",IFERROR(NETWORKDAYS(Table2[[#This Row],[Referral Date]],EOMONTH(DATE('Reporting Month'!$B$2,'Reporting Month'!$B$1,1),0),Holidays),-NETWORKDAYS(EOMONTH(DATE('Reporting Month'!$B$2,'Reporting Month'!$B$1,1),0),Table2[[#This Row],[Referral Date]],Holidays)))</f>
        <v/>
      </c>
      <c r="AF60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01" s="4" t="str">
        <f>IF(OR(Table2[[#This Row],[Referral Date]]="",Table2[[#This Row],[FTC Screening Date]]=""),"",IFERROR(DATEDIF(Table2[[#This Row],[Referral Date]],Table2[[#This Row],[FTC Screening Date]],"d"),IFERROR(IF(DATEDIF(Table2[[#This Row],[FTC Screening Date]],Table2[[#This Row],[Referral Date]],"d")&gt;0,0,""),"")))</f>
        <v/>
      </c>
      <c r="AH601" s="4" t="str">
        <f>IFERROR(VLOOKUP(Table2[[#This Row],[Agency Name]],'Dropdown Values'!A:B,2,FALSE),"")</f>
        <v/>
      </c>
      <c r="AI601" s="2" t="str">
        <f>IF(OR(Table2[[#This Row],[Current Investigation Start Date]]="",Table2[[#This Row],[Referral Date]]=""),"",IFERROR(NETWORKDAYS(I601,J601,Holidays),""))</f>
        <v/>
      </c>
      <c r="AJ601" s="2" t="str">
        <f>IF(OR(Table2[[#This Row],[Initial Engagement Attempt Date]]="",Table2[[#This Row],[FTC Screening Date]]=""),"",IFERROR(NETWORKDAYS(Table2[[#This Row],[Initial Engagement Attempt Date]],Table2[[#This Row],[FTC Screening Date]],Holidays),""))</f>
        <v/>
      </c>
      <c r="AK60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01" s="4">
        <f>COUNTIFS(Table2[Agency Name],Table2[[#This Row],[Agency Name]],Table2[Client ID],Table2[[#This Row],[Client ID]])</f>
        <v>0</v>
      </c>
    </row>
    <row r="602" spans="12:38">
      <c r="L602" s="13"/>
      <c r="M602" s="13"/>
      <c r="N602" s="13"/>
      <c r="P602" s="13"/>
      <c r="W602" s="13"/>
      <c r="X602" s="13"/>
      <c r="AA60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0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02" s="4" t="str" cm="1">
        <f t="array" aca="1" ref="AC60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02" s="4">
        <f ca="1">LEN(Table2[[#This Row],[Data Checks]])</f>
        <v>0</v>
      </c>
      <c r="AE602" s="4" t="str">
        <f>IF(LEN(TRIM(Table2[[#This Row],[Referral Date]]))=0,"",IFERROR(NETWORKDAYS(Table2[[#This Row],[Referral Date]],EOMONTH(DATE('Reporting Month'!$B$2,'Reporting Month'!$B$1,1),0),Holidays),-NETWORKDAYS(EOMONTH(DATE('Reporting Month'!$B$2,'Reporting Month'!$B$1,1),0),Table2[[#This Row],[Referral Date]],Holidays)))</f>
        <v/>
      </c>
      <c r="AF60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02" s="4" t="str">
        <f>IF(OR(Table2[[#This Row],[Referral Date]]="",Table2[[#This Row],[FTC Screening Date]]=""),"",IFERROR(DATEDIF(Table2[[#This Row],[Referral Date]],Table2[[#This Row],[FTC Screening Date]],"d"),IFERROR(IF(DATEDIF(Table2[[#This Row],[FTC Screening Date]],Table2[[#This Row],[Referral Date]],"d")&gt;0,0,""),"")))</f>
        <v/>
      </c>
      <c r="AH602" s="4" t="str">
        <f>IFERROR(VLOOKUP(Table2[[#This Row],[Agency Name]],'Dropdown Values'!A:B,2,FALSE),"")</f>
        <v/>
      </c>
      <c r="AI602" s="2" t="str">
        <f>IF(OR(Table2[[#This Row],[Current Investigation Start Date]]="",Table2[[#This Row],[Referral Date]]=""),"",IFERROR(NETWORKDAYS(I602,J602,Holidays),""))</f>
        <v/>
      </c>
      <c r="AJ602" s="2" t="str">
        <f>IF(OR(Table2[[#This Row],[Initial Engagement Attempt Date]]="",Table2[[#This Row],[FTC Screening Date]]=""),"",IFERROR(NETWORKDAYS(Table2[[#This Row],[Initial Engagement Attempt Date]],Table2[[#This Row],[FTC Screening Date]],Holidays),""))</f>
        <v/>
      </c>
      <c r="AK60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02" s="4">
        <f>COUNTIFS(Table2[Agency Name],Table2[[#This Row],[Agency Name]],Table2[Client ID],Table2[[#This Row],[Client ID]])</f>
        <v>0</v>
      </c>
    </row>
    <row r="603" spans="12:38">
      <c r="L603" s="13"/>
      <c r="M603" s="13"/>
      <c r="N603" s="13"/>
      <c r="P603" s="13"/>
      <c r="W603" s="13"/>
      <c r="X603" s="13"/>
      <c r="AA60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0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03" s="4" t="str" cm="1">
        <f t="array" aca="1" ref="AC60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03" s="4">
        <f ca="1">LEN(Table2[[#This Row],[Data Checks]])</f>
        <v>0</v>
      </c>
      <c r="AE603" s="4" t="str">
        <f>IF(LEN(TRIM(Table2[[#This Row],[Referral Date]]))=0,"",IFERROR(NETWORKDAYS(Table2[[#This Row],[Referral Date]],EOMONTH(DATE('Reporting Month'!$B$2,'Reporting Month'!$B$1,1),0),Holidays),-NETWORKDAYS(EOMONTH(DATE('Reporting Month'!$B$2,'Reporting Month'!$B$1,1),0),Table2[[#This Row],[Referral Date]],Holidays)))</f>
        <v/>
      </c>
      <c r="AF60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03" s="4" t="str">
        <f>IF(OR(Table2[[#This Row],[Referral Date]]="",Table2[[#This Row],[FTC Screening Date]]=""),"",IFERROR(DATEDIF(Table2[[#This Row],[Referral Date]],Table2[[#This Row],[FTC Screening Date]],"d"),IFERROR(IF(DATEDIF(Table2[[#This Row],[FTC Screening Date]],Table2[[#This Row],[Referral Date]],"d")&gt;0,0,""),"")))</f>
        <v/>
      </c>
      <c r="AH603" s="4" t="str">
        <f>IFERROR(VLOOKUP(Table2[[#This Row],[Agency Name]],'Dropdown Values'!A:B,2,FALSE),"")</f>
        <v/>
      </c>
      <c r="AI603" s="2" t="str">
        <f>IF(OR(Table2[[#This Row],[Current Investigation Start Date]]="",Table2[[#This Row],[Referral Date]]=""),"",IFERROR(NETWORKDAYS(I603,J603,Holidays),""))</f>
        <v/>
      </c>
      <c r="AJ603" s="2" t="str">
        <f>IF(OR(Table2[[#This Row],[Initial Engagement Attempt Date]]="",Table2[[#This Row],[FTC Screening Date]]=""),"",IFERROR(NETWORKDAYS(Table2[[#This Row],[Initial Engagement Attempt Date]],Table2[[#This Row],[FTC Screening Date]],Holidays),""))</f>
        <v/>
      </c>
      <c r="AK60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03" s="4">
        <f>COUNTIFS(Table2[Agency Name],Table2[[#This Row],[Agency Name]],Table2[Client ID],Table2[[#This Row],[Client ID]])</f>
        <v>0</v>
      </c>
    </row>
    <row r="604" spans="12:38">
      <c r="L604" s="13"/>
      <c r="M604" s="13"/>
      <c r="N604" s="13"/>
      <c r="P604" s="13"/>
      <c r="W604" s="13"/>
      <c r="X604" s="13"/>
      <c r="AA60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0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04" s="4" t="str" cm="1">
        <f t="array" aca="1" ref="AC60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04" s="4">
        <f ca="1">LEN(Table2[[#This Row],[Data Checks]])</f>
        <v>0</v>
      </c>
      <c r="AE604" s="4" t="str">
        <f>IF(LEN(TRIM(Table2[[#This Row],[Referral Date]]))=0,"",IFERROR(NETWORKDAYS(Table2[[#This Row],[Referral Date]],EOMONTH(DATE('Reporting Month'!$B$2,'Reporting Month'!$B$1,1),0),Holidays),-NETWORKDAYS(EOMONTH(DATE('Reporting Month'!$B$2,'Reporting Month'!$B$1,1),0),Table2[[#This Row],[Referral Date]],Holidays)))</f>
        <v/>
      </c>
      <c r="AF60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04" s="4" t="str">
        <f>IF(OR(Table2[[#This Row],[Referral Date]]="",Table2[[#This Row],[FTC Screening Date]]=""),"",IFERROR(DATEDIF(Table2[[#This Row],[Referral Date]],Table2[[#This Row],[FTC Screening Date]],"d"),IFERROR(IF(DATEDIF(Table2[[#This Row],[FTC Screening Date]],Table2[[#This Row],[Referral Date]],"d")&gt;0,0,""),"")))</f>
        <v/>
      </c>
      <c r="AH604" s="4" t="str">
        <f>IFERROR(VLOOKUP(Table2[[#This Row],[Agency Name]],'Dropdown Values'!A:B,2,FALSE),"")</f>
        <v/>
      </c>
      <c r="AI604" s="2" t="str">
        <f>IF(OR(Table2[[#This Row],[Current Investigation Start Date]]="",Table2[[#This Row],[Referral Date]]=""),"",IFERROR(NETWORKDAYS(I604,J604,Holidays),""))</f>
        <v/>
      </c>
      <c r="AJ604" s="2" t="str">
        <f>IF(OR(Table2[[#This Row],[Initial Engagement Attempt Date]]="",Table2[[#This Row],[FTC Screening Date]]=""),"",IFERROR(NETWORKDAYS(Table2[[#This Row],[Initial Engagement Attempt Date]],Table2[[#This Row],[FTC Screening Date]],Holidays),""))</f>
        <v/>
      </c>
      <c r="AK60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04" s="4">
        <f>COUNTIFS(Table2[Agency Name],Table2[[#This Row],[Agency Name]],Table2[Client ID],Table2[[#This Row],[Client ID]])</f>
        <v>0</v>
      </c>
    </row>
    <row r="605" spans="12:38">
      <c r="L605" s="13"/>
      <c r="M605" s="13"/>
      <c r="N605" s="13"/>
      <c r="P605" s="13"/>
      <c r="W605" s="13"/>
      <c r="X605" s="13"/>
      <c r="AA60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0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05" s="4" t="str" cm="1">
        <f t="array" aca="1" ref="AC60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05" s="4">
        <f ca="1">LEN(Table2[[#This Row],[Data Checks]])</f>
        <v>0</v>
      </c>
      <c r="AE605" s="4" t="str">
        <f>IF(LEN(TRIM(Table2[[#This Row],[Referral Date]]))=0,"",IFERROR(NETWORKDAYS(Table2[[#This Row],[Referral Date]],EOMONTH(DATE('Reporting Month'!$B$2,'Reporting Month'!$B$1,1),0),Holidays),-NETWORKDAYS(EOMONTH(DATE('Reporting Month'!$B$2,'Reporting Month'!$B$1,1),0),Table2[[#This Row],[Referral Date]],Holidays)))</f>
        <v/>
      </c>
      <c r="AF60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05" s="4" t="str">
        <f>IF(OR(Table2[[#This Row],[Referral Date]]="",Table2[[#This Row],[FTC Screening Date]]=""),"",IFERROR(DATEDIF(Table2[[#This Row],[Referral Date]],Table2[[#This Row],[FTC Screening Date]],"d"),IFERROR(IF(DATEDIF(Table2[[#This Row],[FTC Screening Date]],Table2[[#This Row],[Referral Date]],"d")&gt;0,0,""),"")))</f>
        <v/>
      </c>
      <c r="AH605" s="4" t="str">
        <f>IFERROR(VLOOKUP(Table2[[#This Row],[Agency Name]],'Dropdown Values'!A:B,2,FALSE),"")</f>
        <v/>
      </c>
      <c r="AI605" s="2" t="str">
        <f>IF(OR(Table2[[#This Row],[Current Investigation Start Date]]="",Table2[[#This Row],[Referral Date]]=""),"",IFERROR(NETWORKDAYS(I605,J605,Holidays),""))</f>
        <v/>
      </c>
      <c r="AJ605" s="2" t="str">
        <f>IF(OR(Table2[[#This Row],[Initial Engagement Attempt Date]]="",Table2[[#This Row],[FTC Screening Date]]=""),"",IFERROR(NETWORKDAYS(Table2[[#This Row],[Initial Engagement Attempt Date]],Table2[[#This Row],[FTC Screening Date]],Holidays),""))</f>
        <v/>
      </c>
      <c r="AK60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05" s="4">
        <f>COUNTIFS(Table2[Agency Name],Table2[[#This Row],[Agency Name]],Table2[Client ID],Table2[[#This Row],[Client ID]])</f>
        <v>0</v>
      </c>
    </row>
    <row r="606" spans="12:38">
      <c r="L606" s="13"/>
      <c r="M606" s="13"/>
      <c r="N606" s="13"/>
      <c r="P606" s="13"/>
      <c r="W606" s="13"/>
      <c r="X606" s="13"/>
      <c r="AA60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0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06" s="4" t="str" cm="1">
        <f t="array" aca="1" ref="AC60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06" s="4">
        <f ca="1">LEN(Table2[[#This Row],[Data Checks]])</f>
        <v>0</v>
      </c>
      <c r="AE606" s="4" t="str">
        <f>IF(LEN(TRIM(Table2[[#This Row],[Referral Date]]))=0,"",IFERROR(NETWORKDAYS(Table2[[#This Row],[Referral Date]],EOMONTH(DATE('Reporting Month'!$B$2,'Reporting Month'!$B$1,1),0),Holidays),-NETWORKDAYS(EOMONTH(DATE('Reporting Month'!$B$2,'Reporting Month'!$B$1,1),0),Table2[[#This Row],[Referral Date]],Holidays)))</f>
        <v/>
      </c>
      <c r="AF60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06" s="4" t="str">
        <f>IF(OR(Table2[[#This Row],[Referral Date]]="",Table2[[#This Row],[FTC Screening Date]]=""),"",IFERROR(DATEDIF(Table2[[#This Row],[Referral Date]],Table2[[#This Row],[FTC Screening Date]],"d"),IFERROR(IF(DATEDIF(Table2[[#This Row],[FTC Screening Date]],Table2[[#This Row],[Referral Date]],"d")&gt;0,0,""),"")))</f>
        <v/>
      </c>
      <c r="AH606" s="4" t="str">
        <f>IFERROR(VLOOKUP(Table2[[#This Row],[Agency Name]],'Dropdown Values'!A:B,2,FALSE),"")</f>
        <v/>
      </c>
      <c r="AI606" s="2" t="str">
        <f>IF(OR(Table2[[#This Row],[Current Investigation Start Date]]="",Table2[[#This Row],[Referral Date]]=""),"",IFERROR(NETWORKDAYS(I606,J606,Holidays),""))</f>
        <v/>
      </c>
      <c r="AJ606" s="2" t="str">
        <f>IF(OR(Table2[[#This Row],[Initial Engagement Attempt Date]]="",Table2[[#This Row],[FTC Screening Date]]=""),"",IFERROR(NETWORKDAYS(Table2[[#This Row],[Initial Engagement Attempt Date]],Table2[[#This Row],[FTC Screening Date]],Holidays),""))</f>
        <v/>
      </c>
      <c r="AK60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06" s="4">
        <f>COUNTIFS(Table2[Agency Name],Table2[[#This Row],[Agency Name]],Table2[Client ID],Table2[[#This Row],[Client ID]])</f>
        <v>0</v>
      </c>
    </row>
    <row r="607" spans="12:38">
      <c r="L607" s="13"/>
      <c r="M607" s="13"/>
      <c r="N607" s="13"/>
      <c r="P607" s="13"/>
      <c r="W607" s="13"/>
      <c r="X607" s="13"/>
      <c r="AA60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0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07" s="4" t="str" cm="1">
        <f t="array" aca="1" ref="AC60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07" s="4">
        <f ca="1">LEN(Table2[[#This Row],[Data Checks]])</f>
        <v>0</v>
      </c>
      <c r="AE607" s="4" t="str">
        <f>IF(LEN(TRIM(Table2[[#This Row],[Referral Date]]))=0,"",IFERROR(NETWORKDAYS(Table2[[#This Row],[Referral Date]],EOMONTH(DATE('Reporting Month'!$B$2,'Reporting Month'!$B$1,1),0),Holidays),-NETWORKDAYS(EOMONTH(DATE('Reporting Month'!$B$2,'Reporting Month'!$B$1,1),0),Table2[[#This Row],[Referral Date]],Holidays)))</f>
        <v/>
      </c>
      <c r="AF60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07" s="4" t="str">
        <f>IF(OR(Table2[[#This Row],[Referral Date]]="",Table2[[#This Row],[FTC Screening Date]]=""),"",IFERROR(DATEDIF(Table2[[#This Row],[Referral Date]],Table2[[#This Row],[FTC Screening Date]],"d"),IFERROR(IF(DATEDIF(Table2[[#This Row],[FTC Screening Date]],Table2[[#This Row],[Referral Date]],"d")&gt;0,0,""),"")))</f>
        <v/>
      </c>
      <c r="AH607" s="4" t="str">
        <f>IFERROR(VLOOKUP(Table2[[#This Row],[Agency Name]],'Dropdown Values'!A:B,2,FALSE),"")</f>
        <v/>
      </c>
      <c r="AI607" s="2" t="str">
        <f>IF(OR(Table2[[#This Row],[Current Investigation Start Date]]="",Table2[[#This Row],[Referral Date]]=""),"",IFERROR(NETWORKDAYS(I607,J607,Holidays),""))</f>
        <v/>
      </c>
      <c r="AJ607" s="2" t="str">
        <f>IF(OR(Table2[[#This Row],[Initial Engagement Attempt Date]]="",Table2[[#This Row],[FTC Screening Date]]=""),"",IFERROR(NETWORKDAYS(Table2[[#This Row],[Initial Engagement Attempt Date]],Table2[[#This Row],[FTC Screening Date]],Holidays),""))</f>
        <v/>
      </c>
      <c r="AK60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07" s="4">
        <f>COUNTIFS(Table2[Agency Name],Table2[[#This Row],[Agency Name]],Table2[Client ID],Table2[[#This Row],[Client ID]])</f>
        <v>0</v>
      </c>
    </row>
    <row r="608" spans="12:38">
      <c r="L608" s="13"/>
      <c r="M608" s="13"/>
      <c r="N608" s="13"/>
      <c r="P608" s="13"/>
      <c r="W608" s="13"/>
      <c r="X608" s="13"/>
      <c r="AA60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0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08" s="4" t="str" cm="1">
        <f t="array" aca="1" ref="AC60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08" s="4">
        <f ca="1">LEN(Table2[[#This Row],[Data Checks]])</f>
        <v>0</v>
      </c>
      <c r="AE608" s="4" t="str">
        <f>IF(LEN(TRIM(Table2[[#This Row],[Referral Date]]))=0,"",IFERROR(NETWORKDAYS(Table2[[#This Row],[Referral Date]],EOMONTH(DATE('Reporting Month'!$B$2,'Reporting Month'!$B$1,1),0),Holidays),-NETWORKDAYS(EOMONTH(DATE('Reporting Month'!$B$2,'Reporting Month'!$B$1,1),0),Table2[[#This Row],[Referral Date]],Holidays)))</f>
        <v/>
      </c>
      <c r="AF60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08" s="4" t="str">
        <f>IF(OR(Table2[[#This Row],[Referral Date]]="",Table2[[#This Row],[FTC Screening Date]]=""),"",IFERROR(DATEDIF(Table2[[#This Row],[Referral Date]],Table2[[#This Row],[FTC Screening Date]],"d"),IFERROR(IF(DATEDIF(Table2[[#This Row],[FTC Screening Date]],Table2[[#This Row],[Referral Date]],"d")&gt;0,0,""),"")))</f>
        <v/>
      </c>
      <c r="AH608" s="4" t="str">
        <f>IFERROR(VLOOKUP(Table2[[#This Row],[Agency Name]],'Dropdown Values'!A:B,2,FALSE),"")</f>
        <v/>
      </c>
      <c r="AI608" s="2" t="str">
        <f>IF(OR(Table2[[#This Row],[Current Investigation Start Date]]="",Table2[[#This Row],[Referral Date]]=""),"",IFERROR(NETWORKDAYS(I608,J608,Holidays),""))</f>
        <v/>
      </c>
      <c r="AJ608" s="2" t="str">
        <f>IF(OR(Table2[[#This Row],[Initial Engagement Attempt Date]]="",Table2[[#This Row],[FTC Screening Date]]=""),"",IFERROR(NETWORKDAYS(Table2[[#This Row],[Initial Engagement Attempt Date]],Table2[[#This Row],[FTC Screening Date]],Holidays),""))</f>
        <v/>
      </c>
      <c r="AK60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08" s="4">
        <f>COUNTIFS(Table2[Agency Name],Table2[[#This Row],[Agency Name]],Table2[Client ID],Table2[[#This Row],[Client ID]])</f>
        <v>0</v>
      </c>
    </row>
    <row r="609" spans="12:38">
      <c r="L609" s="13"/>
      <c r="M609" s="13"/>
      <c r="N609" s="13"/>
      <c r="P609" s="13"/>
      <c r="W609" s="13"/>
      <c r="X609" s="13"/>
      <c r="AA60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0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09" s="4" t="str" cm="1">
        <f t="array" aca="1" ref="AC60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09" s="4">
        <f ca="1">LEN(Table2[[#This Row],[Data Checks]])</f>
        <v>0</v>
      </c>
      <c r="AE609" s="4" t="str">
        <f>IF(LEN(TRIM(Table2[[#This Row],[Referral Date]]))=0,"",IFERROR(NETWORKDAYS(Table2[[#This Row],[Referral Date]],EOMONTH(DATE('Reporting Month'!$B$2,'Reporting Month'!$B$1,1),0),Holidays),-NETWORKDAYS(EOMONTH(DATE('Reporting Month'!$B$2,'Reporting Month'!$B$1,1),0),Table2[[#This Row],[Referral Date]],Holidays)))</f>
        <v/>
      </c>
      <c r="AF60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09" s="4" t="str">
        <f>IF(OR(Table2[[#This Row],[Referral Date]]="",Table2[[#This Row],[FTC Screening Date]]=""),"",IFERROR(DATEDIF(Table2[[#This Row],[Referral Date]],Table2[[#This Row],[FTC Screening Date]],"d"),IFERROR(IF(DATEDIF(Table2[[#This Row],[FTC Screening Date]],Table2[[#This Row],[Referral Date]],"d")&gt;0,0,""),"")))</f>
        <v/>
      </c>
      <c r="AH609" s="4" t="str">
        <f>IFERROR(VLOOKUP(Table2[[#This Row],[Agency Name]],'Dropdown Values'!A:B,2,FALSE),"")</f>
        <v/>
      </c>
      <c r="AI609" s="2" t="str">
        <f>IF(OR(Table2[[#This Row],[Current Investigation Start Date]]="",Table2[[#This Row],[Referral Date]]=""),"",IFERROR(NETWORKDAYS(I609,J609,Holidays),""))</f>
        <v/>
      </c>
      <c r="AJ609" s="2" t="str">
        <f>IF(OR(Table2[[#This Row],[Initial Engagement Attempt Date]]="",Table2[[#This Row],[FTC Screening Date]]=""),"",IFERROR(NETWORKDAYS(Table2[[#This Row],[Initial Engagement Attempt Date]],Table2[[#This Row],[FTC Screening Date]],Holidays),""))</f>
        <v/>
      </c>
      <c r="AK60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09" s="4">
        <f>COUNTIFS(Table2[Agency Name],Table2[[#This Row],[Agency Name]],Table2[Client ID],Table2[[#This Row],[Client ID]])</f>
        <v>0</v>
      </c>
    </row>
    <row r="610" spans="12:38">
      <c r="L610" s="13"/>
      <c r="M610" s="13"/>
      <c r="N610" s="13"/>
      <c r="P610" s="13"/>
      <c r="W610" s="13"/>
      <c r="X610" s="13"/>
      <c r="AA61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1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10" s="4" t="str" cm="1">
        <f t="array" aca="1" ref="AC61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10" s="4">
        <f ca="1">LEN(Table2[[#This Row],[Data Checks]])</f>
        <v>0</v>
      </c>
      <c r="AE610" s="4" t="str">
        <f>IF(LEN(TRIM(Table2[[#This Row],[Referral Date]]))=0,"",IFERROR(NETWORKDAYS(Table2[[#This Row],[Referral Date]],EOMONTH(DATE('Reporting Month'!$B$2,'Reporting Month'!$B$1,1),0),Holidays),-NETWORKDAYS(EOMONTH(DATE('Reporting Month'!$B$2,'Reporting Month'!$B$1,1),0),Table2[[#This Row],[Referral Date]],Holidays)))</f>
        <v/>
      </c>
      <c r="AF61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10" s="4" t="str">
        <f>IF(OR(Table2[[#This Row],[Referral Date]]="",Table2[[#This Row],[FTC Screening Date]]=""),"",IFERROR(DATEDIF(Table2[[#This Row],[Referral Date]],Table2[[#This Row],[FTC Screening Date]],"d"),IFERROR(IF(DATEDIF(Table2[[#This Row],[FTC Screening Date]],Table2[[#This Row],[Referral Date]],"d")&gt;0,0,""),"")))</f>
        <v/>
      </c>
      <c r="AH610" s="4" t="str">
        <f>IFERROR(VLOOKUP(Table2[[#This Row],[Agency Name]],'Dropdown Values'!A:B,2,FALSE),"")</f>
        <v/>
      </c>
      <c r="AI610" s="2" t="str">
        <f>IF(OR(Table2[[#This Row],[Current Investigation Start Date]]="",Table2[[#This Row],[Referral Date]]=""),"",IFERROR(NETWORKDAYS(I610,J610,Holidays),""))</f>
        <v/>
      </c>
      <c r="AJ610" s="2" t="str">
        <f>IF(OR(Table2[[#This Row],[Initial Engagement Attempt Date]]="",Table2[[#This Row],[FTC Screening Date]]=""),"",IFERROR(NETWORKDAYS(Table2[[#This Row],[Initial Engagement Attempt Date]],Table2[[#This Row],[FTC Screening Date]],Holidays),""))</f>
        <v/>
      </c>
      <c r="AK61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10" s="4">
        <f>COUNTIFS(Table2[Agency Name],Table2[[#This Row],[Agency Name]],Table2[Client ID],Table2[[#This Row],[Client ID]])</f>
        <v>0</v>
      </c>
    </row>
    <row r="611" spans="12:38">
      <c r="L611" s="13"/>
      <c r="M611" s="13"/>
      <c r="N611" s="13"/>
      <c r="P611" s="13"/>
      <c r="W611" s="13"/>
      <c r="X611" s="13"/>
      <c r="AA61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1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11" s="4" t="str" cm="1">
        <f t="array" aca="1" ref="AC61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11" s="4">
        <f ca="1">LEN(Table2[[#This Row],[Data Checks]])</f>
        <v>0</v>
      </c>
      <c r="AE611" s="4" t="str">
        <f>IF(LEN(TRIM(Table2[[#This Row],[Referral Date]]))=0,"",IFERROR(NETWORKDAYS(Table2[[#This Row],[Referral Date]],EOMONTH(DATE('Reporting Month'!$B$2,'Reporting Month'!$B$1,1),0),Holidays),-NETWORKDAYS(EOMONTH(DATE('Reporting Month'!$B$2,'Reporting Month'!$B$1,1),0),Table2[[#This Row],[Referral Date]],Holidays)))</f>
        <v/>
      </c>
      <c r="AF61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11" s="4" t="str">
        <f>IF(OR(Table2[[#This Row],[Referral Date]]="",Table2[[#This Row],[FTC Screening Date]]=""),"",IFERROR(DATEDIF(Table2[[#This Row],[Referral Date]],Table2[[#This Row],[FTC Screening Date]],"d"),IFERROR(IF(DATEDIF(Table2[[#This Row],[FTC Screening Date]],Table2[[#This Row],[Referral Date]],"d")&gt;0,0,""),"")))</f>
        <v/>
      </c>
      <c r="AH611" s="4" t="str">
        <f>IFERROR(VLOOKUP(Table2[[#This Row],[Agency Name]],'Dropdown Values'!A:B,2,FALSE),"")</f>
        <v/>
      </c>
      <c r="AI611" s="2" t="str">
        <f>IF(OR(Table2[[#This Row],[Current Investigation Start Date]]="",Table2[[#This Row],[Referral Date]]=""),"",IFERROR(NETWORKDAYS(I611,J611,Holidays),""))</f>
        <v/>
      </c>
      <c r="AJ611" s="2" t="str">
        <f>IF(OR(Table2[[#This Row],[Initial Engagement Attempt Date]]="",Table2[[#This Row],[FTC Screening Date]]=""),"",IFERROR(NETWORKDAYS(Table2[[#This Row],[Initial Engagement Attempt Date]],Table2[[#This Row],[FTC Screening Date]],Holidays),""))</f>
        <v/>
      </c>
      <c r="AK61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11" s="4">
        <f>COUNTIFS(Table2[Agency Name],Table2[[#This Row],[Agency Name]],Table2[Client ID],Table2[[#This Row],[Client ID]])</f>
        <v>0</v>
      </c>
    </row>
    <row r="612" spans="12:38">
      <c r="L612" s="13"/>
      <c r="M612" s="13"/>
      <c r="N612" s="13"/>
      <c r="P612" s="13"/>
      <c r="W612" s="13"/>
      <c r="X612" s="13"/>
      <c r="AA61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1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12" s="4" t="str" cm="1">
        <f t="array" aca="1" ref="AC61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12" s="4">
        <f ca="1">LEN(Table2[[#This Row],[Data Checks]])</f>
        <v>0</v>
      </c>
      <c r="AE612" s="4" t="str">
        <f>IF(LEN(TRIM(Table2[[#This Row],[Referral Date]]))=0,"",IFERROR(NETWORKDAYS(Table2[[#This Row],[Referral Date]],EOMONTH(DATE('Reporting Month'!$B$2,'Reporting Month'!$B$1,1),0),Holidays),-NETWORKDAYS(EOMONTH(DATE('Reporting Month'!$B$2,'Reporting Month'!$B$1,1),0),Table2[[#This Row],[Referral Date]],Holidays)))</f>
        <v/>
      </c>
      <c r="AF61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12" s="4" t="str">
        <f>IF(OR(Table2[[#This Row],[Referral Date]]="",Table2[[#This Row],[FTC Screening Date]]=""),"",IFERROR(DATEDIF(Table2[[#This Row],[Referral Date]],Table2[[#This Row],[FTC Screening Date]],"d"),IFERROR(IF(DATEDIF(Table2[[#This Row],[FTC Screening Date]],Table2[[#This Row],[Referral Date]],"d")&gt;0,0,""),"")))</f>
        <v/>
      </c>
      <c r="AH612" s="4" t="str">
        <f>IFERROR(VLOOKUP(Table2[[#This Row],[Agency Name]],'Dropdown Values'!A:B,2,FALSE),"")</f>
        <v/>
      </c>
      <c r="AI612" s="2" t="str">
        <f>IF(OR(Table2[[#This Row],[Current Investigation Start Date]]="",Table2[[#This Row],[Referral Date]]=""),"",IFERROR(NETWORKDAYS(I612,J612,Holidays),""))</f>
        <v/>
      </c>
      <c r="AJ612" s="2" t="str">
        <f>IF(OR(Table2[[#This Row],[Initial Engagement Attempt Date]]="",Table2[[#This Row],[FTC Screening Date]]=""),"",IFERROR(NETWORKDAYS(Table2[[#This Row],[Initial Engagement Attempt Date]],Table2[[#This Row],[FTC Screening Date]],Holidays),""))</f>
        <v/>
      </c>
      <c r="AK61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12" s="4">
        <f>COUNTIFS(Table2[Agency Name],Table2[[#This Row],[Agency Name]],Table2[Client ID],Table2[[#This Row],[Client ID]])</f>
        <v>0</v>
      </c>
    </row>
    <row r="613" spans="12:38">
      <c r="L613" s="13"/>
      <c r="M613" s="13"/>
      <c r="N613" s="13"/>
      <c r="P613" s="13"/>
      <c r="W613" s="13"/>
      <c r="X613" s="13"/>
      <c r="AA61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1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13" s="4" t="str" cm="1">
        <f t="array" aca="1" ref="AC61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13" s="4">
        <f ca="1">LEN(Table2[[#This Row],[Data Checks]])</f>
        <v>0</v>
      </c>
      <c r="AE613" s="4" t="str">
        <f>IF(LEN(TRIM(Table2[[#This Row],[Referral Date]]))=0,"",IFERROR(NETWORKDAYS(Table2[[#This Row],[Referral Date]],EOMONTH(DATE('Reporting Month'!$B$2,'Reporting Month'!$B$1,1),0),Holidays),-NETWORKDAYS(EOMONTH(DATE('Reporting Month'!$B$2,'Reporting Month'!$B$1,1),0),Table2[[#This Row],[Referral Date]],Holidays)))</f>
        <v/>
      </c>
      <c r="AF61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13" s="4" t="str">
        <f>IF(OR(Table2[[#This Row],[Referral Date]]="",Table2[[#This Row],[FTC Screening Date]]=""),"",IFERROR(DATEDIF(Table2[[#This Row],[Referral Date]],Table2[[#This Row],[FTC Screening Date]],"d"),IFERROR(IF(DATEDIF(Table2[[#This Row],[FTC Screening Date]],Table2[[#This Row],[Referral Date]],"d")&gt;0,0,""),"")))</f>
        <v/>
      </c>
      <c r="AH613" s="4" t="str">
        <f>IFERROR(VLOOKUP(Table2[[#This Row],[Agency Name]],'Dropdown Values'!A:B,2,FALSE),"")</f>
        <v/>
      </c>
      <c r="AI613" s="2" t="str">
        <f>IF(OR(Table2[[#This Row],[Current Investigation Start Date]]="",Table2[[#This Row],[Referral Date]]=""),"",IFERROR(NETWORKDAYS(I613,J613,Holidays),""))</f>
        <v/>
      </c>
      <c r="AJ613" s="2" t="str">
        <f>IF(OR(Table2[[#This Row],[Initial Engagement Attempt Date]]="",Table2[[#This Row],[FTC Screening Date]]=""),"",IFERROR(NETWORKDAYS(Table2[[#This Row],[Initial Engagement Attempt Date]],Table2[[#This Row],[FTC Screening Date]],Holidays),""))</f>
        <v/>
      </c>
      <c r="AK61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13" s="4">
        <f>COUNTIFS(Table2[Agency Name],Table2[[#This Row],[Agency Name]],Table2[Client ID],Table2[[#This Row],[Client ID]])</f>
        <v>0</v>
      </c>
    </row>
    <row r="614" spans="12:38">
      <c r="L614" s="13"/>
      <c r="M614" s="13"/>
      <c r="N614" s="13"/>
      <c r="P614" s="13"/>
      <c r="W614" s="13"/>
      <c r="X614" s="13"/>
      <c r="AA61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1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14" s="4" t="str" cm="1">
        <f t="array" aca="1" ref="AC61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14" s="4">
        <f ca="1">LEN(Table2[[#This Row],[Data Checks]])</f>
        <v>0</v>
      </c>
      <c r="AE614" s="4" t="str">
        <f>IF(LEN(TRIM(Table2[[#This Row],[Referral Date]]))=0,"",IFERROR(NETWORKDAYS(Table2[[#This Row],[Referral Date]],EOMONTH(DATE('Reporting Month'!$B$2,'Reporting Month'!$B$1,1),0),Holidays),-NETWORKDAYS(EOMONTH(DATE('Reporting Month'!$B$2,'Reporting Month'!$B$1,1),0),Table2[[#This Row],[Referral Date]],Holidays)))</f>
        <v/>
      </c>
      <c r="AF61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14" s="4" t="str">
        <f>IF(OR(Table2[[#This Row],[Referral Date]]="",Table2[[#This Row],[FTC Screening Date]]=""),"",IFERROR(DATEDIF(Table2[[#This Row],[Referral Date]],Table2[[#This Row],[FTC Screening Date]],"d"),IFERROR(IF(DATEDIF(Table2[[#This Row],[FTC Screening Date]],Table2[[#This Row],[Referral Date]],"d")&gt;0,0,""),"")))</f>
        <v/>
      </c>
      <c r="AH614" s="4" t="str">
        <f>IFERROR(VLOOKUP(Table2[[#This Row],[Agency Name]],'Dropdown Values'!A:B,2,FALSE),"")</f>
        <v/>
      </c>
      <c r="AI614" s="2" t="str">
        <f>IF(OR(Table2[[#This Row],[Current Investigation Start Date]]="",Table2[[#This Row],[Referral Date]]=""),"",IFERROR(NETWORKDAYS(I614,J614,Holidays),""))</f>
        <v/>
      </c>
      <c r="AJ614" s="2" t="str">
        <f>IF(OR(Table2[[#This Row],[Initial Engagement Attempt Date]]="",Table2[[#This Row],[FTC Screening Date]]=""),"",IFERROR(NETWORKDAYS(Table2[[#This Row],[Initial Engagement Attempt Date]],Table2[[#This Row],[FTC Screening Date]],Holidays),""))</f>
        <v/>
      </c>
      <c r="AK61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14" s="4">
        <f>COUNTIFS(Table2[Agency Name],Table2[[#This Row],[Agency Name]],Table2[Client ID],Table2[[#This Row],[Client ID]])</f>
        <v>0</v>
      </c>
    </row>
    <row r="615" spans="12:38">
      <c r="L615" s="13"/>
      <c r="M615" s="13"/>
      <c r="N615" s="13"/>
      <c r="P615" s="13"/>
      <c r="W615" s="13"/>
      <c r="X615" s="13"/>
      <c r="AA61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1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15" s="4" t="str" cm="1">
        <f t="array" aca="1" ref="AC61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15" s="4">
        <f ca="1">LEN(Table2[[#This Row],[Data Checks]])</f>
        <v>0</v>
      </c>
      <c r="AE615" s="4" t="str">
        <f>IF(LEN(TRIM(Table2[[#This Row],[Referral Date]]))=0,"",IFERROR(NETWORKDAYS(Table2[[#This Row],[Referral Date]],EOMONTH(DATE('Reporting Month'!$B$2,'Reporting Month'!$B$1,1),0),Holidays),-NETWORKDAYS(EOMONTH(DATE('Reporting Month'!$B$2,'Reporting Month'!$B$1,1),0),Table2[[#This Row],[Referral Date]],Holidays)))</f>
        <v/>
      </c>
      <c r="AF61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15" s="4" t="str">
        <f>IF(OR(Table2[[#This Row],[Referral Date]]="",Table2[[#This Row],[FTC Screening Date]]=""),"",IFERROR(DATEDIF(Table2[[#This Row],[Referral Date]],Table2[[#This Row],[FTC Screening Date]],"d"),IFERROR(IF(DATEDIF(Table2[[#This Row],[FTC Screening Date]],Table2[[#This Row],[Referral Date]],"d")&gt;0,0,""),"")))</f>
        <v/>
      </c>
      <c r="AH615" s="4" t="str">
        <f>IFERROR(VLOOKUP(Table2[[#This Row],[Agency Name]],'Dropdown Values'!A:B,2,FALSE),"")</f>
        <v/>
      </c>
      <c r="AI615" s="2" t="str">
        <f>IF(OR(Table2[[#This Row],[Current Investigation Start Date]]="",Table2[[#This Row],[Referral Date]]=""),"",IFERROR(NETWORKDAYS(I615,J615,Holidays),""))</f>
        <v/>
      </c>
      <c r="AJ615" s="2" t="str">
        <f>IF(OR(Table2[[#This Row],[Initial Engagement Attempt Date]]="",Table2[[#This Row],[FTC Screening Date]]=""),"",IFERROR(NETWORKDAYS(Table2[[#This Row],[Initial Engagement Attempt Date]],Table2[[#This Row],[FTC Screening Date]],Holidays),""))</f>
        <v/>
      </c>
      <c r="AK61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15" s="4">
        <f>COUNTIFS(Table2[Agency Name],Table2[[#This Row],[Agency Name]],Table2[Client ID],Table2[[#This Row],[Client ID]])</f>
        <v>0</v>
      </c>
    </row>
    <row r="616" spans="12:38">
      <c r="L616" s="13"/>
      <c r="M616" s="13"/>
      <c r="N616" s="13"/>
      <c r="P616" s="13"/>
      <c r="W616" s="13"/>
      <c r="X616" s="13"/>
      <c r="AA61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1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16" s="4" t="str" cm="1">
        <f t="array" aca="1" ref="AC61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16" s="4">
        <f ca="1">LEN(Table2[[#This Row],[Data Checks]])</f>
        <v>0</v>
      </c>
      <c r="AE616" s="4" t="str">
        <f>IF(LEN(TRIM(Table2[[#This Row],[Referral Date]]))=0,"",IFERROR(NETWORKDAYS(Table2[[#This Row],[Referral Date]],EOMONTH(DATE('Reporting Month'!$B$2,'Reporting Month'!$B$1,1),0),Holidays),-NETWORKDAYS(EOMONTH(DATE('Reporting Month'!$B$2,'Reporting Month'!$B$1,1),0),Table2[[#This Row],[Referral Date]],Holidays)))</f>
        <v/>
      </c>
      <c r="AF61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16" s="4" t="str">
        <f>IF(OR(Table2[[#This Row],[Referral Date]]="",Table2[[#This Row],[FTC Screening Date]]=""),"",IFERROR(DATEDIF(Table2[[#This Row],[Referral Date]],Table2[[#This Row],[FTC Screening Date]],"d"),IFERROR(IF(DATEDIF(Table2[[#This Row],[FTC Screening Date]],Table2[[#This Row],[Referral Date]],"d")&gt;0,0,""),"")))</f>
        <v/>
      </c>
      <c r="AH616" s="4" t="str">
        <f>IFERROR(VLOOKUP(Table2[[#This Row],[Agency Name]],'Dropdown Values'!A:B,2,FALSE),"")</f>
        <v/>
      </c>
      <c r="AI616" s="2" t="str">
        <f>IF(OR(Table2[[#This Row],[Current Investigation Start Date]]="",Table2[[#This Row],[Referral Date]]=""),"",IFERROR(NETWORKDAYS(I616,J616,Holidays),""))</f>
        <v/>
      </c>
      <c r="AJ616" s="2" t="str">
        <f>IF(OR(Table2[[#This Row],[Initial Engagement Attempt Date]]="",Table2[[#This Row],[FTC Screening Date]]=""),"",IFERROR(NETWORKDAYS(Table2[[#This Row],[Initial Engagement Attempt Date]],Table2[[#This Row],[FTC Screening Date]],Holidays),""))</f>
        <v/>
      </c>
      <c r="AK61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16" s="4">
        <f>COUNTIFS(Table2[Agency Name],Table2[[#This Row],[Agency Name]],Table2[Client ID],Table2[[#This Row],[Client ID]])</f>
        <v>0</v>
      </c>
    </row>
    <row r="617" spans="12:38">
      <c r="L617" s="13"/>
      <c r="M617" s="13"/>
      <c r="N617" s="13"/>
      <c r="P617" s="13"/>
      <c r="W617" s="13"/>
      <c r="X617" s="13"/>
      <c r="AA61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1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17" s="4" t="str" cm="1">
        <f t="array" aca="1" ref="AC61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17" s="4">
        <f ca="1">LEN(Table2[[#This Row],[Data Checks]])</f>
        <v>0</v>
      </c>
      <c r="AE617" s="4" t="str">
        <f>IF(LEN(TRIM(Table2[[#This Row],[Referral Date]]))=0,"",IFERROR(NETWORKDAYS(Table2[[#This Row],[Referral Date]],EOMONTH(DATE('Reporting Month'!$B$2,'Reporting Month'!$B$1,1),0),Holidays),-NETWORKDAYS(EOMONTH(DATE('Reporting Month'!$B$2,'Reporting Month'!$B$1,1),0),Table2[[#This Row],[Referral Date]],Holidays)))</f>
        <v/>
      </c>
      <c r="AF61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17" s="4" t="str">
        <f>IF(OR(Table2[[#This Row],[Referral Date]]="",Table2[[#This Row],[FTC Screening Date]]=""),"",IFERROR(DATEDIF(Table2[[#This Row],[Referral Date]],Table2[[#This Row],[FTC Screening Date]],"d"),IFERROR(IF(DATEDIF(Table2[[#This Row],[FTC Screening Date]],Table2[[#This Row],[Referral Date]],"d")&gt;0,0,""),"")))</f>
        <v/>
      </c>
      <c r="AH617" s="4" t="str">
        <f>IFERROR(VLOOKUP(Table2[[#This Row],[Agency Name]],'Dropdown Values'!A:B,2,FALSE),"")</f>
        <v/>
      </c>
      <c r="AI617" s="2" t="str">
        <f>IF(OR(Table2[[#This Row],[Current Investigation Start Date]]="",Table2[[#This Row],[Referral Date]]=""),"",IFERROR(NETWORKDAYS(I617,J617,Holidays),""))</f>
        <v/>
      </c>
      <c r="AJ617" s="2" t="str">
        <f>IF(OR(Table2[[#This Row],[Initial Engagement Attempt Date]]="",Table2[[#This Row],[FTC Screening Date]]=""),"",IFERROR(NETWORKDAYS(Table2[[#This Row],[Initial Engagement Attempt Date]],Table2[[#This Row],[FTC Screening Date]],Holidays),""))</f>
        <v/>
      </c>
      <c r="AK61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17" s="4">
        <f>COUNTIFS(Table2[Agency Name],Table2[[#This Row],[Agency Name]],Table2[Client ID],Table2[[#This Row],[Client ID]])</f>
        <v>0</v>
      </c>
    </row>
    <row r="618" spans="12:38">
      <c r="L618" s="13"/>
      <c r="M618" s="13"/>
      <c r="N618" s="13"/>
      <c r="P618" s="13"/>
      <c r="W618" s="13"/>
      <c r="X618" s="13"/>
      <c r="AA61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1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18" s="4" t="str" cm="1">
        <f t="array" aca="1" ref="AC61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18" s="4">
        <f ca="1">LEN(Table2[[#This Row],[Data Checks]])</f>
        <v>0</v>
      </c>
      <c r="AE618" s="4" t="str">
        <f>IF(LEN(TRIM(Table2[[#This Row],[Referral Date]]))=0,"",IFERROR(NETWORKDAYS(Table2[[#This Row],[Referral Date]],EOMONTH(DATE('Reporting Month'!$B$2,'Reporting Month'!$B$1,1),0),Holidays),-NETWORKDAYS(EOMONTH(DATE('Reporting Month'!$B$2,'Reporting Month'!$B$1,1),0),Table2[[#This Row],[Referral Date]],Holidays)))</f>
        <v/>
      </c>
      <c r="AF61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18" s="4" t="str">
        <f>IF(OR(Table2[[#This Row],[Referral Date]]="",Table2[[#This Row],[FTC Screening Date]]=""),"",IFERROR(DATEDIF(Table2[[#This Row],[Referral Date]],Table2[[#This Row],[FTC Screening Date]],"d"),IFERROR(IF(DATEDIF(Table2[[#This Row],[FTC Screening Date]],Table2[[#This Row],[Referral Date]],"d")&gt;0,0,""),"")))</f>
        <v/>
      </c>
      <c r="AH618" s="4" t="str">
        <f>IFERROR(VLOOKUP(Table2[[#This Row],[Agency Name]],'Dropdown Values'!A:B,2,FALSE),"")</f>
        <v/>
      </c>
      <c r="AI618" s="2" t="str">
        <f>IF(OR(Table2[[#This Row],[Current Investigation Start Date]]="",Table2[[#This Row],[Referral Date]]=""),"",IFERROR(NETWORKDAYS(I618,J618,Holidays),""))</f>
        <v/>
      </c>
      <c r="AJ618" s="2" t="str">
        <f>IF(OR(Table2[[#This Row],[Initial Engagement Attempt Date]]="",Table2[[#This Row],[FTC Screening Date]]=""),"",IFERROR(NETWORKDAYS(Table2[[#This Row],[Initial Engagement Attempt Date]],Table2[[#This Row],[FTC Screening Date]],Holidays),""))</f>
        <v/>
      </c>
      <c r="AK61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18" s="4">
        <f>COUNTIFS(Table2[Agency Name],Table2[[#This Row],[Agency Name]],Table2[Client ID],Table2[[#This Row],[Client ID]])</f>
        <v>0</v>
      </c>
    </row>
    <row r="619" spans="12:38">
      <c r="L619" s="13"/>
      <c r="M619" s="13"/>
      <c r="N619" s="13"/>
      <c r="P619" s="13"/>
      <c r="W619" s="13"/>
      <c r="X619" s="13"/>
      <c r="AA61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1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19" s="4" t="str" cm="1">
        <f t="array" aca="1" ref="AC61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19" s="4">
        <f ca="1">LEN(Table2[[#This Row],[Data Checks]])</f>
        <v>0</v>
      </c>
      <c r="AE619" s="4" t="str">
        <f>IF(LEN(TRIM(Table2[[#This Row],[Referral Date]]))=0,"",IFERROR(NETWORKDAYS(Table2[[#This Row],[Referral Date]],EOMONTH(DATE('Reporting Month'!$B$2,'Reporting Month'!$B$1,1),0),Holidays),-NETWORKDAYS(EOMONTH(DATE('Reporting Month'!$B$2,'Reporting Month'!$B$1,1),0),Table2[[#This Row],[Referral Date]],Holidays)))</f>
        <v/>
      </c>
      <c r="AF61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19" s="4" t="str">
        <f>IF(OR(Table2[[#This Row],[Referral Date]]="",Table2[[#This Row],[FTC Screening Date]]=""),"",IFERROR(DATEDIF(Table2[[#This Row],[Referral Date]],Table2[[#This Row],[FTC Screening Date]],"d"),IFERROR(IF(DATEDIF(Table2[[#This Row],[FTC Screening Date]],Table2[[#This Row],[Referral Date]],"d")&gt;0,0,""),"")))</f>
        <v/>
      </c>
      <c r="AH619" s="4" t="str">
        <f>IFERROR(VLOOKUP(Table2[[#This Row],[Agency Name]],'Dropdown Values'!A:B,2,FALSE),"")</f>
        <v/>
      </c>
      <c r="AI619" s="2" t="str">
        <f>IF(OR(Table2[[#This Row],[Current Investigation Start Date]]="",Table2[[#This Row],[Referral Date]]=""),"",IFERROR(NETWORKDAYS(I619,J619,Holidays),""))</f>
        <v/>
      </c>
      <c r="AJ619" s="2" t="str">
        <f>IF(OR(Table2[[#This Row],[Initial Engagement Attempt Date]]="",Table2[[#This Row],[FTC Screening Date]]=""),"",IFERROR(NETWORKDAYS(Table2[[#This Row],[Initial Engagement Attempt Date]],Table2[[#This Row],[FTC Screening Date]],Holidays),""))</f>
        <v/>
      </c>
      <c r="AK61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19" s="4">
        <f>COUNTIFS(Table2[Agency Name],Table2[[#This Row],[Agency Name]],Table2[Client ID],Table2[[#This Row],[Client ID]])</f>
        <v>0</v>
      </c>
    </row>
    <row r="620" spans="12:38">
      <c r="L620" s="13"/>
      <c r="M620" s="13"/>
      <c r="N620" s="13"/>
      <c r="P620" s="13"/>
      <c r="W620" s="13"/>
      <c r="X620" s="13"/>
      <c r="AA62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2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20" s="4" t="str" cm="1">
        <f t="array" aca="1" ref="AC62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20" s="4">
        <f ca="1">LEN(Table2[[#This Row],[Data Checks]])</f>
        <v>0</v>
      </c>
      <c r="AE620" s="4" t="str">
        <f>IF(LEN(TRIM(Table2[[#This Row],[Referral Date]]))=0,"",IFERROR(NETWORKDAYS(Table2[[#This Row],[Referral Date]],EOMONTH(DATE('Reporting Month'!$B$2,'Reporting Month'!$B$1,1),0),Holidays),-NETWORKDAYS(EOMONTH(DATE('Reporting Month'!$B$2,'Reporting Month'!$B$1,1),0),Table2[[#This Row],[Referral Date]],Holidays)))</f>
        <v/>
      </c>
      <c r="AF62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20" s="4" t="str">
        <f>IF(OR(Table2[[#This Row],[Referral Date]]="",Table2[[#This Row],[FTC Screening Date]]=""),"",IFERROR(DATEDIF(Table2[[#This Row],[Referral Date]],Table2[[#This Row],[FTC Screening Date]],"d"),IFERROR(IF(DATEDIF(Table2[[#This Row],[FTC Screening Date]],Table2[[#This Row],[Referral Date]],"d")&gt;0,0,""),"")))</f>
        <v/>
      </c>
      <c r="AH620" s="4" t="str">
        <f>IFERROR(VLOOKUP(Table2[[#This Row],[Agency Name]],'Dropdown Values'!A:B,2,FALSE),"")</f>
        <v/>
      </c>
      <c r="AI620" s="2" t="str">
        <f>IF(OR(Table2[[#This Row],[Current Investigation Start Date]]="",Table2[[#This Row],[Referral Date]]=""),"",IFERROR(NETWORKDAYS(I620,J620,Holidays),""))</f>
        <v/>
      </c>
      <c r="AJ620" s="2" t="str">
        <f>IF(OR(Table2[[#This Row],[Initial Engagement Attempt Date]]="",Table2[[#This Row],[FTC Screening Date]]=""),"",IFERROR(NETWORKDAYS(Table2[[#This Row],[Initial Engagement Attempt Date]],Table2[[#This Row],[FTC Screening Date]],Holidays),""))</f>
        <v/>
      </c>
      <c r="AK62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20" s="4">
        <f>COUNTIFS(Table2[Agency Name],Table2[[#This Row],[Agency Name]],Table2[Client ID],Table2[[#This Row],[Client ID]])</f>
        <v>0</v>
      </c>
    </row>
    <row r="621" spans="12:38">
      <c r="L621" s="13"/>
      <c r="M621" s="13"/>
      <c r="N621" s="13"/>
      <c r="P621" s="13"/>
      <c r="W621" s="13"/>
      <c r="X621" s="13"/>
      <c r="AA62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2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21" s="4" t="str" cm="1">
        <f t="array" aca="1" ref="AC62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21" s="4">
        <f ca="1">LEN(Table2[[#This Row],[Data Checks]])</f>
        <v>0</v>
      </c>
      <c r="AE621" s="4" t="str">
        <f>IF(LEN(TRIM(Table2[[#This Row],[Referral Date]]))=0,"",IFERROR(NETWORKDAYS(Table2[[#This Row],[Referral Date]],EOMONTH(DATE('Reporting Month'!$B$2,'Reporting Month'!$B$1,1),0),Holidays),-NETWORKDAYS(EOMONTH(DATE('Reporting Month'!$B$2,'Reporting Month'!$B$1,1),0),Table2[[#This Row],[Referral Date]],Holidays)))</f>
        <v/>
      </c>
      <c r="AF62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21" s="4" t="str">
        <f>IF(OR(Table2[[#This Row],[Referral Date]]="",Table2[[#This Row],[FTC Screening Date]]=""),"",IFERROR(DATEDIF(Table2[[#This Row],[Referral Date]],Table2[[#This Row],[FTC Screening Date]],"d"),IFERROR(IF(DATEDIF(Table2[[#This Row],[FTC Screening Date]],Table2[[#This Row],[Referral Date]],"d")&gt;0,0,""),"")))</f>
        <v/>
      </c>
      <c r="AH621" s="4" t="str">
        <f>IFERROR(VLOOKUP(Table2[[#This Row],[Agency Name]],'Dropdown Values'!A:B,2,FALSE),"")</f>
        <v/>
      </c>
      <c r="AI621" s="2" t="str">
        <f>IF(OR(Table2[[#This Row],[Current Investigation Start Date]]="",Table2[[#This Row],[Referral Date]]=""),"",IFERROR(NETWORKDAYS(I621,J621,Holidays),""))</f>
        <v/>
      </c>
      <c r="AJ621" s="2" t="str">
        <f>IF(OR(Table2[[#This Row],[Initial Engagement Attempt Date]]="",Table2[[#This Row],[FTC Screening Date]]=""),"",IFERROR(NETWORKDAYS(Table2[[#This Row],[Initial Engagement Attempt Date]],Table2[[#This Row],[FTC Screening Date]],Holidays),""))</f>
        <v/>
      </c>
      <c r="AK62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21" s="4">
        <f>COUNTIFS(Table2[Agency Name],Table2[[#This Row],[Agency Name]],Table2[Client ID],Table2[[#This Row],[Client ID]])</f>
        <v>0</v>
      </c>
    </row>
    <row r="622" spans="12:38">
      <c r="L622" s="13"/>
      <c r="M622" s="13"/>
      <c r="N622" s="13"/>
      <c r="P622" s="13"/>
      <c r="W622" s="13"/>
      <c r="X622" s="13"/>
      <c r="AA62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2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22" s="4" t="str" cm="1">
        <f t="array" aca="1" ref="AC62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22" s="4">
        <f ca="1">LEN(Table2[[#This Row],[Data Checks]])</f>
        <v>0</v>
      </c>
      <c r="AE622" s="4" t="str">
        <f>IF(LEN(TRIM(Table2[[#This Row],[Referral Date]]))=0,"",IFERROR(NETWORKDAYS(Table2[[#This Row],[Referral Date]],EOMONTH(DATE('Reporting Month'!$B$2,'Reporting Month'!$B$1,1),0),Holidays),-NETWORKDAYS(EOMONTH(DATE('Reporting Month'!$B$2,'Reporting Month'!$B$1,1),0),Table2[[#This Row],[Referral Date]],Holidays)))</f>
        <v/>
      </c>
      <c r="AF62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22" s="4" t="str">
        <f>IF(OR(Table2[[#This Row],[Referral Date]]="",Table2[[#This Row],[FTC Screening Date]]=""),"",IFERROR(DATEDIF(Table2[[#This Row],[Referral Date]],Table2[[#This Row],[FTC Screening Date]],"d"),IFERROR(IF(DATEDIF(Table2[[#This Row],[FTC Screening Date]],Table2[[#This Row],[Referral Date]],"d")&gt;0,0,""),"")))</f>
        <v/>
      </c>
      <c r="AH622" s="4" t="str">
        <f>IFERROR(VLOOKUP(Table2[[#This Row],[Agency Name]],'Dropdown Values'!A:B,2,FALSE),"")</f>
        <v/>
      </c>
      <c r="AI622" s="2" t="str">
        <f>IF(OR(Table2[[#This Row],[Current Investigation Start Date]]="",Table2[[#This Row],[Referral Date]]=""),"",IFERROR(NETWORKDAYS(I622,J622,Holidays),""))</f>
        <v/>
      </c>
      <c r="AJ622" s="2" t="str">
        <f>IF(OR(Table2[[#This Row],[Initial Engagement Attempt Date]]="",Table2[[#This Row],[FTC Screening Date]]=""),"",IFERROR(NETWORKDAYS(Table2[[#This Row],[Initial Engagement Attempt Date]],Table2[[#This Row],[FTC Screening Date]],Holidays),""))</f>
        <v/>
      </c>
      <c r="AK62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22" s="4">
        <f>COUNTIFS(Table2[Agency Name],Table2[[#This Row],[Agency Name]],Table2[Client ID],Table2[[#This Row],[Client ID]])</f>
        <v>0</v>
      </c>
    </row>
    <row r="623" spans="12:38">
      <c r="L623" s="13"/>
      <c r="M623" s="13"/>
      <c r="N623" s="13"/>
      <c r="P623" s="13"/>
      <c r="W623" s="13"/>
      <c r="X623" s="13"/>
      <c r="AA62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2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23" s="4" t="str" cm="1">
        <f t="array" aca="1" ref="AC62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23" s="4">
        <f ca="1">LEN(Table2[[#This Row],[Data Checks]])</f>
        <v>0</v>
      </c>
      <c r="AE623" s="4" t="str">
        <f>IF(LEN(TRIM(Table2[[#This Row],[Referral Date]]))=0,"",IFERROR(NETWORKDAYS(Table2[[#This Row],[Referral Date]],EOMONTH(DATE('Reporting Month'!$B$2,'Reporting Month'!$B$1,1),0),Holidays),-NETWORKDAYS(EOMONTH(DATE('Reporting Month'!$B$2,'Reporting Month'!$B$1,1),0),Table2[[#This Row],[Referral Date]],Holidays)))</f>
        <v/>
      </c>
      <c r="AF62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23" s="4" t="str">
        <f>IF(OR(Table2[[#This Row],[Referral Date]]="",Table2[[#This Row],[FTC Screening Date]]=""),"",IFERROR(DATEDIF(Table2[[#This Row],[Referral Date]],Table2[[#This Row],[FTC Screening Date]],"d"),IFERROR(IF(DATEDIF(Table2[[#This Row],[FTC Screening Date]],Table2[[#This Row],[Referral Date]],"d")&gt;0,0,""),"")))</f>
        <v/>
      </c>
      <c r="AH623" s="4" t="str">
        <f>IFERROR(VLOOKUP(Table2[[#This Row],[Agency Name]],'Dropdown Values'!A:B,2,FALSE),"")</f>
        <v/>
      </c>
      <c r="AI623" s="2" t="str">
        <f>IF(OR(Table2[[#This Row],[Current Investigation Start Date]]="",Table2[[#This Row],[Referral Date]]=""),"",IFERROR(NETWORKDAYS(I623,J623,Holidays),""))</f>
        <v/>
      </c>
      <c r="AJ623" s="2" t="str">
        <f>IF(OR(Table2[[#This Row],[Initial Engagement Attempt Date]]="",Table2[[#This Row],[FTC Screening Date]]=""),"",IFERROR(NETWORKDAYS(Table2[[#This Row],[Initial Engagement Attempt Date]],Table2[[#This Row],[FTC Screening Date]],Holidays),""))</f>
        <v/>
      </c>
      <c r="AK62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23" s="4">
        <f>COUNTIFS(Table2[Agency Name],Table2[[#This Row],[Agency Name]],Table2[Client ID],Table2[[#This Row],[Client ID]])</f>
        <v>0</v>
      </c>
    </row>
    <row r="624" spans="12:38">
      <c r="L624" s="13"/>
      <c r="M624" s="13"/>
      <c r="N624" s="13"/>
      <c r="P624" s="13"/>
      <c r="W624" s="13"/>
      <c r="X624" s="13"/>
      <c r="AA62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2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24" s="4" t="str" cm="1">
        <f t="array" aca="1" ref="AC62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24" s="4">
        <f ca="1">LEN(Table2[[#This Row],[Data Checks]])</f>
        <v>0</v>
      </c>
      <c r="AE624" s="4" t="str">
        <f>IF(LEN(TRIM(Table2[[#This Row],[Referral Date]]))=0,"",IFERROR(NETWORKDAYS(Table2[[#This Row],[Referral Date]],EOMONTH(DATE('Reporting Month'!$B$2,'Reporting Month'!$B$1,1),0),Holidays),-NETWORKDAYS(EOMONTH(DATE('Reporting Month'!$B$2,'Reporting Month'!$B$1,1),0),Table2[[#This Row],[Referral Date]],Holidays)))</f>
        <v/>
      </c>
      <c r="AF62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24" s="4" t="str">
        <f>IF(OR(Table2[[#This Row],[Referral Date]]="",Table2[[#This Row],[FTC Screening Date]]=""),"",IFERROR(DATEDIF(Table2[[#This Row],[Referral Date]],Table2[[#This Row],[FTC Screening Date]],"d"),IFERROR(IF(DATEDIF(Table2[[#This Row],[FTC Screening Date]],Table2[[#This Row],[Referral Date]],"d")&gt;0,0,""),"")))</f>
        <v/>
      </c>
      <c r="AH624" s="4" t="str">
        <f>IFERROR(VLOOKUP(Table2[[#This Row],[Agency Name]],'Dropdown Values'!A:B,2,FALSE),"")</f>
        <v/>
      </c>
      <c r="AI624" s="2" t="str">
        <f>IF(OR(Table2[[#This Row],[Current Investigation Start Date]]="",Table2[[#This Row],[Referral Date]]=""),"",IFERROR(NETWORKDAYS(I624,J624,Holidays),""))</f>
        <v/>
      </c>
      <c r="AJ624" s="2" t="str">
        <f>IF(OR(Table2[[#This Row],[Initial Engagement Attempt Date]]="",Table2[[#This Row],[FTC Screening Date]]=""),"",IFERROR(NETWORKDAYS(Table2[[#This Row],[Initial Engagement Attempt Date]],Table2[[#This Row],[FTC Screening Date]],Holidays),""))</f>
        <v/>
      </c>
      <c r="AK62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24" s="4">
        <f>COUNTIFS(Table2[Agency Name],Table2[[#This Row],[Agency Name]],Table2[Client ID],Table2[[#This Row],[Client ID]])</f>
        <v>0</v>
      </c>
    </row>
    <row r="625" spans="12:38">
      <c r="L625" s="13"/>
      <c r="M625" s="13"/>
      <c r="N625" s="13"/>
      <c r="P625" s="13"/>
      <c r="W625" s="13"/>
      <c r="X625" s="13"/>
      <c r="AA62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2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25" s="4" t="str" cm="1">
        <f t="array" aca="1" ref="AC62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25" s="4">
        <f ca="1">LEN(Table2[[#This Row],[Data Checks]])</f>
        <v>0</v>
      </c>
      <c r="AE625" s="4" t="str">
        <f>IF(LEN(TRIM(Table2[[#This Row],[Referral Date]]))=0,"",IFERROR(NETWORKDAYS(Table2[[#This Row],[Referral Date]],EOMONTH(DATE('Reporting Month'!$B$2,'Reporting Month'!$B$1,1),0),Holidays),-NETWORKDAYS(EOMONTH(DATE('Reporting Month'!$B$2,'Reporting Month'!$B$1,1),0),Table2[[#This Row],[Referral Date]],Holidays)))</f>
        <v/>
      </c>
      <c r="AF62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25" s="4" t="str">
        <f>IF(OR(Table2[[#This Row],[Referral Date]]="",Table2[[#This Row],[FTC Screening Date]]=""),"",IFERROR(DATEDIF(Table2[[#This Row],[Referral Date]],Table2[[#This Row],[FTC Screening Date]],"d"),IFERROR(IF(DATEDIF(Table2[[#This Row],[FTC Screening Date]],Table2[[#This Row],[Referral Date]],"d")&gt;0,0,""),"")))</f>
        <v/>
      </c>
      <c r="AH625" s="4" t="str">
        <f>IFERROR(VLOOKUP(Table2[[#This Row],[Agency Name]],'Dropdown Values'!A:B,2,FALSE),"")</f>
        <v/>
      </c>
      <c r="AI625" s="2" t="str">
        <f>IF(OR(Table2[[#This Row],[Current Investigation Start Date]]="",Table2[[#This Row],[Referral Date]]=""),"",IFERROR(NETWORKDAYS(I625,J625,Holidays),""))</f>
        <v/>
      </c>
      <c r="AJ625" s="2" t="str">
        <f>IF(OR(Table2[[#This Row],[Initial Engagement Attempt Date]]="",Table2[[#This Row],[FTC Screening Date]]=""),"",IFERROR(NETWORKDAYS(Table2[[#This Row],[Initial Engagement Attempt Date]],Table2[[#This Row],[FTC Screening Date]],Holidays),""))</f>
        <v/>
      </c>
      <c r="AK62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25" s="4">
        <f>COUNTIFS(Table2[Agency Name],Table2[[#This Row],[Agency Name]],Table2[Client ID],Table2[[#This Row],[Client ID]])</f>
        <v>0</v>
      </c>
    </row>
    <row r="626" spans="12:38">
      <c r="L626" s="13"/>
      <c r="M626" s="13"/>
      <c r="N626" s="13"/>
      <c r="P626" s="13"/>
      <c r="W626" s="13"/>
      <c r="X626" s="13"/>
      <c r="AA62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2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26" s="4" t="str" cm="1">
        <f t="array" aca="1" ref="AC62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26" s="4">
        <f ca="1">LEN(Table2[[#This Row],[Data Checks]])</f>
        <v>0</v>
      </c>
      <c r="AE626" s="4" t="str">
        <f>IF(LEN(TRIM(Table2[[#This Row],[Referral Date]]))=0,"",IFERROR(NETWORKDAYS(Table2[[#This Row],[Referral Date]],EOMONTH(DATE('Reporting Month'!$B$2,'Reporting Month'!$B$1,1),0),Holidays),-NETWORKDAYS(EOMONTH(DATE('Reporting Month'!$B$2,'Reporting Month'!$B$1,1),0),Table2[[#This Row],[Referral Date]],Holidays)))</f>
        <v/>
      </c>
      <c r="AF62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26" s="4" t="str">
        <f>IF(OR(Table2[[#This Row],[Referral Date]]="",Table2[[#This Row],[FTC Screening Date]]=""),"",IFERROR(DATEDIF(Table2[[#This Row],[Referral Date]],Table2[[#This Row],[FTC Screening Date]],"d"),IFERROR(IF(DATEDIF(Table2[[#This Row],[FTC Screening Date]],Table2[[#This Row],[Referral Date]],"d")&gt;0,0,""),"")))</f>
        <v/>
      </c>
      <c r="AH626" s="4" t="str">
        <f>IFERROR(VLOOKUP(Table2[[#This Row],[Agency Name]],'Dropdown Values'!A:B,2,FALSE),"")</f>
        <v/>
      </c>
      <c r="AI626" s="2" t="str">
        <f>IF(OR(Table2[[#This Row],[Current Investigation Start Date]]="",Table2[[#This Row],[Referral Date]]=""),"",IFERROR(NETWORKDAYS(I626,J626,Holidays),""))</f>
        <v/>
      </c>
      <c r="AJ626" s="2" t="str">
        <f>IF(OR(Table2[[#This Row],[Initial Engagement Attempt Date]]="",Table2[[#This Row],[FTC Screening Date]]=""),"",IFERROR(NETWORKDAYS(Table2[[#This Row],[Initial Engagement Attempt Date]],Table2[[#This Row],[FTC Screening Date]],Holidays),""))</f>
        <v/>
      </c>
      <c r="AK62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26" s="4">
        <f>COUNTIFS(Table2[Agency Name],Table2[[#This Row],[Agency Name]],Table2[Client ID],Table2[[#This Row],[Client ID]])</f>
        <v>0</v>
      </c>
    </row>
    <row r="627" spans="12:38">
      <c r="L627" s="13"/>
      <c r="M627" s="13"/>
      <c r="N627" s="13"/>
      <c r="P627" s="13"/>
      <c r="W627" s="13"/>
      <c r="X627" s="13"/>
      <c r="AA62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2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27" s="4" t="str" cm="1">
        <f t="array" aca="1" ref="AC62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27" s="4">
        <f ca="1">LEN(Table2[[#This Row],[Data Checks]])</f>
        <v>0</v>
      </c>
      <c r="AE627" s="4" t="str">
        <f>IF(LEN(TRIM(Table2[[#This Row],[Referral Date]]))=0,"",IFERROR(NETWORKDAYS(Table2[[#This Row],[Referral Date]],EOMONTH(DATE('Reporting Month'!$B$2,'Reporting Month'!$B$1,1),0),Holidays),-NETWORKDAYS(EOMONTH(DATE('Reporting Month'!$B$2,'Reporting Month'!$B$1,1),0),Table2[[#This Row],[Referral Date]],Holidays)))</f>
        <v/>
      </c>
      <c r="AF62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27" s="4" t="str">
        <f>IF(OR(Table2[[#This Row],[Referral Date]]="",Table2[[#This Row],[FTC Screening Date]]=""),"",IFERROR(DATEDIF(Table2[[#This Row],[Referral Date]],Table2[[#This Row],[FTC Screening Date]],"d"),IFERROR(IF(DATEDIF(Table2[[#This Row],[FTC Screening Date]],Table2[[#This Row],[Referral Date]],"d")&gt;0,0,""),"")))</f>
        <v/>
      </c>
      <c r="AH627" s="4" t="str">
        <f>IFERROR(VLOOKUP(Table2[[#This Row],[Agency Name]],'Dropdown Values'!A:B,2,FALSE),"")</f>
        <v/>
      </c>
      <c r="AI627" s="2" t="str">
        <f>IF(OR(Table2[[#This Row],[Current Investigation Start Date]]="",Table2[[#This Row],[Referral Date]]=""),"",IFERROR(NETWORKDAYS(I627,J627,Holidays),""))</f>
        <v/>
      </c>
      <c r="AJ627" s="2" t="str">
        <f>IF(OR(Table2[[#This Row],[Initial Engagement Attempt Date]]="",Table2[[#This Row],[FTC Screening Date]]=""),"",IFERROR(NETWORKDAYS(Table2[[#This Row],[Initial Engagement Attempt Date]],Table2[[#This Row],[FTC Screening Date]],Holidays),""))</f>
        <v/>
      </c>
      <c r="AK62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27" s="4">
        <f>COUNTIFS(Table2[Agency Name],Table2[[#This Row],[Agency Name]],Table2[Client ID],Table2[[#This Row],[Client ID]])</f>
        <v>0</v>
      </c>
    </row>
    <row r="628" spans="12:38">
      <c r="L628" s="13"/>
      <c r="M628" s="13"/>
      <c r="N628" s="13"/>
      <c r="P628" s="13"/>
      <c r="W628" s="13"/>
      <c r="X628" s="13"/>
      <c r="AA62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2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28" s="4" t="str" cm="1">
        <f t="array" aca="1" ref="AC62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28" s="4">
        <f ca="1">LEN(Table2[[#This Row],[Data Checks]])</f>
        <v>0</v>
      </c>
      <c r="AE628" s="4" t="str">
        <f>IF(LEN(TRIM(Table2[[#This Row],[Referral Date]]))=0,"",IFERROR(NETWORKDAYS(Table2[[#This Row],[Referral Date]],EOMONTH(DATE('Reporting Month'!$B$2,'Reporting Month'!$B$1,1),0),Holidays),-NETWORKDAYS(EOMONTH(DATE('Reporting Month'!$B$2,'Reporting Month'!$B$1,1),0),Table2[[#This Row],[Referral Date]],Holidays)))</f>
        <v/>
      </c>
      <c r="AF62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28" s="4" t="str">
        <f>IF(OR(Table2[[#This Row],[Referral Date]]="",Table2[[#This Row],[FTC Screening Date]]=""),"",IFERROR(DATEDIF(Table2[[#This Row],[Referral Date]],Table2[[#This Row],[FTC Screening Date]],"d"),IFERROR(IF(DATEDIF(Table2[[#This Row],[FTC Screening Date]],Table2[[#This Row],[Referral Date]],"d")&gt;0,0,""),"")))</f>
        <v/>
      </c>
      <c r="AH628" s="4" t="str">
        <f>IFERROR(VLOOKUP(Table2[[#This Row],[Agency Name]],'Dropdown Values'!A:B,2,FALSE),"")</f>
        <v/>
      </c>
      <c r="AI628" s="2" t="str">
        <f>IF(OR(Table2[[#This Row],[Current Investigation Start Date]]="",Table2[[#This Row],[Referral Date]]=""),"",IFERROR(NETWORKDAYS(I628,J628,Holidays),""))</f>
        <v/>
      </c>
      <c r="AJ628" s="2" t="str">
        <f>IF(OR(Table2[[#This Row],[Initial Engagement Attempt Date]]="",Table2[[#This Row],[FTC Screening Date]]=""),"",IFERROR(NETWORKDAYS(Table2[[#This Row],[Initial Engagement Attempt Date]],Table2[[#This Row],[FTC Screening Date]],Holidays),""))</f>
        <v/>
      </c>
      <c r="AK62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28" s="4">
        <f>COUNTIFS(Table2[Agency Name],Table2[[#This Row],[Agency Name]],Table2[Client ID],Table2[[#This Row],[Client ID]])</f>
        <v>0</v>
      </c>
    </row>
    <row r="629" spans="12:38">
      <c r="L629" s="13"/>
      <c r="M629" s="13"/>
      <c r="N629" s="13"/>
      <c r="P629" s="13"/>
      <c r="W629" s="13"/>
      <c r="X629" s="13"/>
      <c r="AA62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2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29" s="4" t="str" cm="1">
        <f t="array" aca="1" ref="AC62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29" s="4">
        <f ca="1">LEN(Table2[[#This Row],[Data Checks]])</f>
        <v>0</v>
      </c>
      <c r="AE629" s="4" t="str">
        <f>IF(LEN(TRIM(Table2[[#This Row],[Referral Date]]))=0,"",IFERROR(NETWORKDAYS(Table2[[#This Row],[Referral Date]],EOMONTH(DATE('Reporting Month'!$B$2,'Reporting Month'!$B$1,1),0),Holidays),-NETWORKDAYS(EOMONTH(DATE('Reporting Month'!$B$2,'Reporting Month'!$B$1,1),0),Table2[[#This Row],[Referral Date]],Holidays)))</f>
        <v/>
      </c>
      <c r="AF62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29" s="4" t="str">
        <f>IF(OR(Table2[[#This Row],[Referral Date]]="",Table2[[#This Row],[FTC Screening Date]]=""),"",IFERROR(DATEDIF(Table2[[#This Row],[Referral Date]],Table2[[#This Row],[FTC Screening Date]],"d"),IFERROR(IF(DATEDIF(Table2[[#This Row],[FTC Screening Date]],Table2[[#This Row],[Referral Date]],"d")&gt;0,0,""),"")))</f>
        <v/>
      </c>
      <c r="AH629" s="4" t="str">
        <f>IFERROR(VLOOKUP(Table2[[#This Row],[Agency Name]],'Dropdown Values'!A:B,2,FALSE),"")</f>
        <v/>
      </c>
      <c r="AI629" s="2" t="str">
        <f>IF(OR(Table2[[#This Row],[Current Investigation Start Date]]="",Table2[[#This Row],[Referral Date]]=""),"",IFERROR(NETWORKDAYS(I629,J629,Holidays),""))</f>
        <v/>
      </c>
      <c r="AJ629" s="2" t="str">
        <f>IF(OR(Table2[[#This Row],[Initial Engagement Attempt Date]]="",Table2[[#This Row],[FTC Screening Date]]=""),"",IFERROR(NETWORKDAYS(Table2[[#This Row],[Initial Engagement Attempt Date]],Table2[[#This Row],[FTC Screening Date]],Holidays),""))</f>
        <v/>
      </c>
      <c r="AK62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29" s="4">
        <f>COUNTIFS(Table2[Agency Name],Table2[[#This Row],[Agency Name]],Table2[Client ID],Table2[[#This Row],[Client ID]])</f>
        <v>0</v>
      </c>
    </row>
    <row r="630" spans="12:38">
      <c r="L630" s="13"/>
      <c r="M630" s="13"/>
      <c r="N630" s="13"/>
      <c r="P630" s="13"/>
      <c r="W630" s="13"/>
      <c r="X630" s="13"/>
      <c r="AA63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3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30" s="4" t="str" cm="1">
        <f t="array" aca="1" ref="AC63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30" s="4">
        <f ca="1">LEN(Table2[[#This Row],[Data Checks]])</f>
        <v>0</v>
      </c>
      <c r="AE630" s="4" t="str">
        <f>IF(LEN(TRIM(Table2[[#This Row],[Referral Date]]))=0,"",IFERROR(NETWORKDAYS(Table2[[#This Row],[Referral Date]],EOMONTH(DATE('Reporting Month'!$B$2,'Reporting Month'!$B$1,1),0),Holidays),-NETWORKDAYS(EOMONTH(DATE('Reporting Month'!$B$2,'Reporting Month'!$B$1,1),0),Table2[[#This Row],[Referral Date]],Holidays)))</f>
        <v/>
      </c>
      <c r="AF63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30" s="4" t="str">
        <f>IF(OR(Table2[[#This Row],[Referral Date]]="",Table2[[#This Row],[FTC Screening Date]]=""),"",IFERROR(DATEDIF(Table2[[#This Row],[Referral Date]],Table2[[#This Row],[FTC Screening Date]],"d"),IFERROR(IF(DATEDIF(Table2[[#This Row],[FTC Screening Date]],Table2[[#This Row],[Referral Date]],"d")&gt;0,0,""),"")))</f>
        <v/>
      </c>
      <c r="AH630" s="4" t="str">
        <f>IFERROR(VLOOKUP(Table2[[#This Row],[Agency Name]],'Dropdown Values'!A:B,2,FALSE),"")</f>
        <v/>
      </c>
      <c r="AI630" s="2" t="str">
        <f>IF(OR(Table2[[#This Row],[Current Investigation Start Date]]="",Table2[[#This Row],[Referral Date]]=""),"",IFERROR(NETWORKDAYS(I630,J630,Holidays),""))</f>
        <v/>
      </c>
      <c r="AJ630" s="2" t="str">
        <f>IF(OR(Table2[[#This Row],[Initial Engagement Attempt Date]]="",Table2[[#This Row],[FTC Screening Date]]=""),"",IFERROR(NETWORKDAYS(Table2[[#This Row],[Initial Engagement Attempt Date]],Table2[[#This Row],[FTC Screening Date]],Holidays),""))</f>
        <v/>
      </c>
      <c r="AK63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30" s="4">
        <f>COUNTIFS(Table2[Agency Name],Table2[[#This Row],[Agency Name]],Table2[Client ID],Table2[[#This Row],[Client ID]])</f>
        <v>0</v>
      </c>
    </row>
    <row r="631" spans="12:38">
      <c r="L631" s="13"/>
      <c r="M631" s="13"/>
      <c r="N631" s="13"/>
      <c r="P631" s="13"/>
      <c r="W631" s="13"/>
      <c r="X631" s="13"/>
      <c r="AA63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3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31" s="4" t="str" cm="1">
        <f t="array" aca="1" ref="AC63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31" s="4">
        <f ca="1">LEN(Table2[[#This Row],[Data Checks]])</f>
        <v>0</v>
      </c>
      <c r="AE631" s="4" t="str">
        <f>IF(LEN(TRIM(Table2[[#This Row],[Referral Date]]))=0,"",IFERROR(NETWORKDAYS(Table2[[#This Row],[Referral Date]],EOMONTH(DATE('Reporting Month'!$B$2,'Reporting Month'!$B$1,1),0),Holidays),-NETWORKDAYS(EOMONTH(DATE('Reporting Month'!$B$2,'Reporting Month'!$B$1,1),0),Table2[[#This Row],[Referral Date]],Holidays)))</f>
        <v/>
      </c>
      <c r="AF63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31" s="4" t="str">
        <f>IF(OR(Table2[[#This Row],[Referral Date]]="",Table2[[#This Row],[FTC Screening Date]]=""),"",IFERROR(DATEDIF(Table2[[#This Row],[Referral Date]],Table2[[#This Row],[FTC Screening Date]],"d"),IFERROR(IF(DATEDIF(Table2[[#This Row],[FTC Screening Date]],Table2[[#This Row],[Referral Date]],"d")&gt;0,0,""),"")))</f>
        <v/>
      </c>
      <c r="AH631" s="4" t="str">
        <f>IFERROR(VLOOKUP(Table2[[#This Row],[Agency Name]],'Dropdown Values'!A:B,2,FALSE),"")</f>
        <v/>
      </c>
      <c r="AI631" s="2" t="str">
        <f>IF(OR(Table2[[#This Row],[Current Investigation Start Date]]="",Table2[[#This Row],[Referral Date]]=""),"",IFERROR(NETWORKDAYS(I631,J631,Holidays),""))</f>
        <v/>
      </c>
      <c r="AJ631" s="2" t="str">
        <f>IF(OR(Table2[[#This Row],[Initial Engagement Attempt Date]]="",Table2[[#This Row],[FTC Screening Date]]=""),"",IFERROR(NETWORKDAYS(Table2[[#This Row],[Initial Engagement Attempt Date]],Table2[[#This Row],[FTC Screening Date]],Holidays),""))</f>
        <v/>
      </c>
      <c r="AK63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31" s="4">
        <f>COUNTIFS(Table2[Agency Name],Table2[[#This Row],[Agency Name]],Table2[Client ID],Table2[[#This Row],[Client ID]])</f>
        <v>0</v>
      </c>
    </row>
    <row r="632" spans="12:38">
      <c r="L632" s="13"/>
      <c r="M632" s="13"/>
      <c r="N632" s="13"/>
      <c r="P632" s="13"/>
      <c r="W632" s="13"/>
      <c r="X632" s="13"/>
      <c r="AA63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3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32" s="4" t="str" cm="1">
        <f t="array" aca="1" ref="AC63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32" s="4">
        <f ca="1">LEN(Table2[[#This Row],[Data Checks]])</f>
        <v>0</v>
      </c>
      <c r="AE632" s="4" t="str">
        <f>IF(LEN(TRIM(Table2[[#This Row],[Referral Date]]))=0,"",IFERROR(NETWORKDAYS(Table2[[#This Row],[Referral Date]],EOMONTH(DATE('Reporting Month'!$B$2,'Reporting Month'!$B$1,1),0),Holidays),-NETWORKDAYS(EOMONTH(DATE('Reporting Month'!$B$2,'Reporting Month'!$B$1,1),0),Table2[[#This Row],[Referral Date]],Holidays)))</f>
        <v/>
      </c>
      <c r="AF63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32" s="4" t="str">
        <f>IF(OR(Table2[[#This Row],[Referral Date]]="",Table2[[#This Row],[FTC Screening Date]]=""),"",IFERROR(DATEDIF(Table2[[#This Row],[Referral Date]],Table2[[#This Row],[FTC Screening Date]],"d"),IFERROR(IF(DATEDIF(Table2[[#This Row],[FTC Screening Date]],Table2[[#This Row],[Referral Date]],"d")&gt;0,0,""),"")))</f>
        <v/>
      </c>
      <c r="AH632" s="4" t="str">
        <f>IFERROR(VLOOKUP(Table2[[#This Row],[Agency Name]],'Dropdown Values'!A:B,2,FALSE),"")</f>
        <v/>
      </c>
      <c r="AI632" s="2" t="str">
        <f>IF(OR(Table2[[#This Row],[Current Investigation Start Date]]="",Table2[[#This Row],[Referral Date]]=""),"",IFERROR(NETWORKDAYS(I632,J632,Holidays),""))</f>
        <v/>
      </c>
      <c r="AJ632" s="2" t="str">
        <f>IF(OR(Table2[[#This Row],[Initial Engagement Attempt Date]]="",Table2[[#This Row],[FTC Screening Date]]=""),"",IFERROR(NETWORKDAYS(Table2[[#This Row],[Initial Engagement Attempt Date]],Table2[[#This Row],[FTC Screening Date]],Holidays),""))</f>
        <v/>
      </c>
      <c r="AK63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32" s="4">
        <f>COUNTIFS(Table2[Agency Name],Table2[[#This Row],[Agency Name]],Table2[Client ID],Table2[[#This Row],[Client ID]])</f>
        <v>0</v>
      </c>
    </row>
    <row r="633" spans="12:38">
      <c r="L633" s="13"/>
      <c r="M633" s="13"/>
      <c r="N633" s="13"/>
      <c r="P633" s="13"/>
      <c r="W633" s="13"/>
      <c r="X633" s="13"/>
      <c r="AA63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3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33" s="4" t="str" cm="1">
        <f t="array" aca="1" ref="AC63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33" s="4">
        <f ca="1">LEN(Table2[[#This Row],[Data Checks]])</f>
        <v>0</v>
      </c>
      <c r="AE633" s="4" t="str">
        <f>IF(LEN(TRIM(Table2[[#This Row],[Referral Date]]))=0,"",IFERROR(NETWORKDAYS(Table2[[#This Row],[Referral Date]],EOMONTH(DATE('Reporting Month'!$B$2,'Reporting Month'!$B$1,1),0),Holidays),-NETWORKDAYS(EOMONTH(DATE('Reporting Month'!$B$2,'Reporting Month'!$B$1,1),0),Table2[[#This Row],[Referral Date]],Holidays)))</f>
        <v/>
      </c>
      <c r="AF63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33" s="4" t="str">
        <f>IF(OR(Table2[[#This Row],[Referral Date]]="",Table2[[#This Row],[FTC Screening Date]]=""),"",IFERROR(DATEDIF(Table2[[#This Row],[Referral Date]],Table2[[#This Row],[FTC Screening Date]],"d"),IFERROR(IF(DATEDIF(Table2[[#This Row],[FTC Screening Date]],Table2[[#This Row],[Referral Date]],"d")&gt;0,0,""),"")))</f>
        <v/>
      </c>
      <c r="AH633" s="4" t="str">
        <f>IFERROR(VLOOKUP(Table2[[#This Row],[Agency Name]],'Dropdown Values'!A:B,2,FALSE),"")</f>
        <v/>
      </c>
      <c r="AI633" s="2" t="str">
        <f>IF(OR(Table2[[#This Row],[Current Investigation Start Date]]="",Table2[[#This Row],[Referral Date]]=""),"",IFERROR(NETWORKDAYS(I633,J633,Holidays),""))</f>
        <v/>
      </c>
      <c r="AJ633" s="2" t="str">
        <f>IF(OR(Table2[[#This Row],[Initial Engagement Attempt Date]]="",Table2[[#This Row],[FTC Screening Date]]=""),"",IFERROR(NETWORKDAYS(Table2[[#This Row],[Initial Engagement Attempt Date]],Table2[[#This Row],[FTC Screening Date]],Holidays),""))</f>
        <v/>
      </c>
      <c r="AK63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33" s="4">
        <f>COUNTIFS(Table2[Agency Name],Table2[[#This Row],[Agency Name]],Table2[Client ID],Table2[[#This Row],[Client ID]])</f>
        <v>0</v>
      </c>
    </row>
    <row r="634" spans="12:38">
      <c r="L634" s="13"/>
      <c r="M634" s="13"/>
      <c r="N634" s="13"/>
      <c r="P634" s="13"/>
      <c r="W634" s="13"/>
      <c r="X634" s="13"/>
      <c r="AA63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3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34" s="4" t="str" cm="1">
        <f t="array" aca="1" ref="AC63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34" s="4">
        <f ca="1">LEN(Table2[[#This Row],[Data Checks]])</f>
        <v>0</v>
      </c>
      <c r="AE634" s="4" t="str">
        <f>IF(LEN(TRIM(Table2[[#This Row],[Referral Date]]))=0,"",IFERROR(NETWORKDAYS(Table2[[#This Row],[Referral Date]],EOMONTH(DATE('Reporting Month'!$B$2,'Reporting Month'!$B$1,1),0),Holidays),-NETWORKDAYS(EOMONTH(DATE('Reporting Month'!$B$2,'Reporting Month'!$B$1,1),0),Table2[[#This Row],[Referral Date]],Holidays)))</f>
        <v/>
      </c>
      <c r="AF63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34" s="4" t="str">
        <f>IF(OR(Table2[[#This Row],[Referral Date]]="",Table2[[#This Row],[FTC Screening Date]]=""),"",IFERROR(DATEDIF(Table2[[#This Row],[Referral Date]],Table2[[#This Row],[FTC Screening Date]],"d"),IFERROR(IF(DATEDIF(Table2[[#This Row],[FTC Screening Date]],Table2[[#This Row],[Referral Date]],"d")&gt;0,0,""),"")))</f>
        <v/>
      </c>
      <c r="AH634" s="4" t="str">
        <f>IFERROR(VLOOKUP(Table2[[#This Row],[Agency Name]],'Dropdown Values'!A:B,2,FALSE),"")</f>
        <v/>
      </c>
      <c r="AI634" s="2" t="str">
        <f>IF(OR(Table2[[#This Row],[Current Investigation Start Date]]="",Table2[[#This Row],[Referral Date]]=""),"",IFERROR(NETWORKDAYS(I634,J634,Holidays),""))</f>
        <v/>
      </c>
      <c r="AJ634" s="2" t="str">
        <f>IF(OR(Table2[[#This Row],[Initial Engagement Attempt Date]]="",Table2[[#This Row],[FTC Screening Date]]=""),"",IFERROR(NETWORKDAYS(Table2[[#This Row],[Initial Engagement Attempt Date]],Table2[[#This Row],[FTC Screening Date]],Holidays),""))</f>
        <v/>
      </c>
      <c r="AK63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34" s="4">
        <f>COUNTIFS(Table2[Agency Name],Table2[[#This Row],[Agency Name]],Table2[Client ID],Table2[[#This Row],[Client ID]])</f>
        <v>0</v>
      </c>
    </row>
    <row r="635" spans="12:38">
      <c r="L635" s="13"/>
      <c r="M635" s="13"/>
      <c r="N635" s="13"/>
      <c r="P635" s="13"/>
      <c r="W635" s="13"/>
      <c r="X635" s="13"/>
      <c r="AA63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3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35" s="4" t="str" cm="1">
        <f t="array" aca="1" ref="AC63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35" s="4">
        <f ca="1">LEN(Table2[[#This Row],[Data Checks]])</f>
        <v>0</v>
      </c>
      <c r="AE635" s="4" t="str">
        <f>IF(LEN(TRIM(Table2[[#This Row],[Referral Date]]))=0,"",IFERROR(NETWORKDAYS(Table2[[#This Row],[Referral Date]],EOMONTH(DATE('Reporting Month'!$B$2,'Reporting Month'!$B$1,1),0),Holidays),-NETWORKDAYS(EOMONTH(DATE('Reporting Month'!$B$2,'Reporting Month'!$B$1,1),0),Table2[[#This Row],[Referral Date]],Holidays)))</f>
        <v/>
      </c>
      <c r="AF63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35" s="4" t="str">
        <f>IF(OR(Table2[[#This Row],[Referral Date]]="",Table2[[#This Row],[FTC Screening Date]]=""),"",IFERROR(DATEDIF(Table2[[#This Row],[Referral Date]],Table2[[#This Row],[FTC Screening Date]],"d"),IFERROR(IF(DATEDIF(Table2[[#This Row],[FTC Screening Date]],Table2[[#This Row],[Referral Date]],"d")&gt;0,0,""),"")))</f>
        <v/>
      </c>
      <c r="AH635" s="4" t="str">
        <f>IFERROR(VLOOKUP(Table2[[#This Row],[Agency Name]],'Dropdown Values'!A:B,2,FALSE),"")</f>
        <v/>
      </c>
      <c r="AI635" s="2" t="str">
        <f>IF(OR(Table2[[#This Row],[Current Investigation Start Date]]="",Table2[[#This Row],[Referral Date]]=""),"",IFERROR(NETWORKDAYS(I635,J635,Holidays),""))</f>
        <v/>
      </c>
      <c r="AJ635" s="2" t="str">
        <f>IF(OR(Table2[[#This Row],[Initial Engagement Attempt Date]]="",Table2[[#This Row],[FTC Screening Date]]=""),"",IFERROR(NETWORKDAYS(Table2[[#This Row],[Initial Engagement Attempt Date]],Table2[[#This Row],[FTC Screening Date]],Holidays),""))</f>
        <v/>
      </c>
      <c r="AK63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35" s="4">
        <f>COUNTIFS(Table2[Agency Name],Table2[[#This Row],[Agency Name]],Table2[Client ID],Table2[[#This Row],[Client ID]])</f>
        <v>0</v>
      </c>
    </row>
    <row r="636" spans="12:38">
      <c r="L636" s="13"/>
      <c r="M636" s="13"/>
      <c r="N636" s="13"/>
      <c r="P636" s="13"/>
      <c r="W636" s="13"/>
      <c r="X636" s="13"/>
      <c r="AA63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3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36" s="4" t="str" cm="1">
        <f t="array" aca="1" ref="AC63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36" s="4">
        <f ca="1">LEN(Table2[[#This Row],[Data Checks]])</f>
        <v>0</v>
      </c>
      <c r="AE636" s="4" t="str">
        <f>IF(LEN(TRIM(Table2[[#This Row],[Referral Date]]))=0,"",IFERROR(NETWORKDAYS(Table2[[#This Row],[Referral Date]],EOMONTH(DATE('Reporting Month'!$B$2,'Reporting Month'!$B$1,1),0),Holidays),-NETWORKDAYS(EOMONTH(DATE('Reporting Month'!$B$2,'Reporting Month'!$B$1,1),0),Table2[[#This Row],[Referral Date]],Holidays)))</f>
        <v/>
      </c>
      <c r="AF63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36" s="4" t="str">
        <f>IF(OR(Table2[[#This Row],[Referral Date]]="",Table2[[#This Row],[FTC Screening Date]]=""),"",IFERROR(DATEDIF(Table2[[#This Row],[Referral Date]],Table2[[#This Row],[FTC Screening Date]],"d"),IFERROR(IF(DATEDIF(Table2[[#This Row],[FTC Screening Date]],Table2[[#This Row],[Referral Date]],"d")&gt;0,0,""),"")))</f>
        <v/>
      </c>
      <c r="AH636" s="4" t="str">
        <f>IFERROR(VLOOKUP(Table2[[#This Row],[Agency Name]],'Dropdown Values'!A:B,2,FALSE),"")</f>
        <v/>
      </c>
      <c r="AI636" s="2" t="str">
        <f>IF(OR(Table2[[#This Row],[Current Investigation Start Date]]="",Table2[[#This Row],[Referral Date]]=""),"",IFERROR(NETWORKDAYS(I636,J636,Holidays),""))</f>
        <v/>
      </c>
      <c r="AJ636" s="2" t="str">
        <f>IF(OR(Table2[[#This Row],[Initial Engagement Attempt Date]]="",Table2[[#This Row],[FTC Screening Date]]=""),"",IFERROR(NETWORKDAYS(Table2[[#This Row],[Initial Engagement Attempt Date]],Table2[[#This Row],[FTC Screening Date]],Holidays),""))</f>
        <v/>
      </c>
      <c r="AK63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36" s="4">
        <f>COUNTIFS(Table2[Agency Name],Table2[[#This Row],[Agency Name]],Table2[Client ID],Table2[[#This Row],[Client ID]])</f>
        <v>0</v>
      </c>
    </row>
    <row r="637" spans="12:38">
      <c r="L637" s="13"/>
      <c r="M637" s="13"/>
      <c r="N637" s="13"/>
      <c r="P637" s="13"/>
      <c r="W637" s="13"/>
      <c r="X637" s="13"/>
      <c r="AA63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3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37" s="4" t="str" cm="1">
        <f t="array" aca="1" ref="AC63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37" s="4">
        <f ca="1">LEN(Table2[[#This Row],[Data Checks]])</f>
        <v>0</v>
      </c>
      <c r="AE637" s="4" t="str">
        <f>IF(LEN(TRIM(Table2[[#This Row],[Referral Date]]))=0,"",IFERROR(NETWORKDAYS(Table2[[#This Row],[Referral Date]],EOMONTH(DATE('Reporting Month'!$B$2,'Reporting Month'!$B$1,1),0),Holidays),-NETWORKDAYS(EOMONTH(DATE('Reporting Month'!$B$2,'Reporting Month'!$B$1,1),0),Table2[[#This Row],[Referral Date]],Holidays)))</f>
        <v/>
      </c>
      <c r="AF63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37" s="4" t="str">
        <f>IF(OR(Table2[[#This Row],[Referral Date]]="",Table2[[#This Row],[FTC Screening Date]]=""),"",IFERROR(DATEDIF(Table2[[#This Row],[Referral Date]],Table2[[#This Row],[FTC Screening Date]],"d"),IFERROR(IF(DATEDIF(Table2[[#This Row],[FTC Screening Date]],Table2[[#This Row],[Referral Date]],"d")&gt;0,0,""),"")))</f>
        <v/>
      </c>
      <c r="AH637" s="4" t="str">
        <f>IFERROR(VLOOKUP(Table2[[#This Row],[Agency Name]],'Dropdown Values'!A:B,2,FALSE),"")</f>
        <v/>
      </c>
      <c r="AI637" s="2" t="str">
        <f>IF(OR(Table2[[#This Row],[Current Investigation Start Date]]="",Table2[[#This Row],[Referral Date]]=""),"",IFERROR(NETWORKDAYS(I637,J637,Holidays),""))</f>
        <v/>
      </c>
      <c r="AJ637" s="2" t="str">
        <f>IF(OR(Table2[[#This Row],[Initial Engagement Attempt Date]]="",Table2[[#This Row],[FTC Screening Date]]=""),"",IFERROR(NETWORKDAYS(Table2[[#This Row],[Initial Engagement Attempt Date]],Table2[[#This Row],[FTC Screening Date]],Holidays),""))</f>
        <v/>
      </c>
      <c r="AK63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37" s="4">
        <f>COUNTIFS(Table2[Agency Name],Table2[[#This Row],[Agency Name]],Table2[Client ID],Table2[[#This Row],[Client ID]])</f>
        <v>0</v>
      </c>
    </row>
    <row r="638" spans="12:38">
      <c r="L638" s="13"/>
      <c r="M638" s="13"/>
      <c r="N638" s="13"/>
      <c r="P638" s="13"/>
      <c r="W638" s="13"/>
      <c r="X638" s="13"/>
      <c r="AA63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3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38" s="4" t="str" cm="1">
        <f t="array" aca="1" ref="AC63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38" s="4">
        <f ca="1">LEN(Table2[[#This Row],[Data Checks]])</f>
        <v>0</v>
      </c>
      <c r="AE638" s="4" t="str">
        <f>IF(LEN(TRIM(Table2[[#This Row],[Referral Date]]))=0,"",IFERROR(NETWORKDAYS(Table2[[#This Row],[Referral Date]],EOMONTH(DATE('Reporting Month'!$B$2,'Reporting Month'!$B$1,1),0),Holidays),-NETWORKDAYS(EOMONTH(DATE('Reporting Month'!$B$2,'Reporting Month'!$B$1,1),0),Table2[[#This Row],[Referral Date]],Holidays)))</f>
        <v/>
      </c>
      <c r="AF63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38" s="4" t="str">
        <f>IF(OR(Table2[[#This Row],[Referral Date]]="",Table2[[#This Row],[FTC Screening Date]]=""),"",IFERROR(DATEDIF(Table2[[#This Row],[Referral Date]],Table2[[#This Row],[FTC Screening Date]],"d"),IFERROR(IF(DATEDIF(Table2[[#This Row],[FTC Screening Date]],Table2[[#This Row],[Referral Date]],"d")&gt;0,0,""),"")))</f>
        <v/>
      </c>
      <c r="AH638" s="4" t="str">
        <f>IFERROR(VLOOKUP(Table2[[#This Row],[Agency Name]],'Dropdown Values'!A:B,2,FALSE),"")</f>
        <v/>
      </c>
      <c r="AI638" s="2" t="str">
        <f>IF(OR(Table2[[#This Row],[Current Investigation Start Date]]="",Table2[[#This Row],[Referral Date]]=""),"",IFERROR(NETWORKDAYS(I638,J638,Holidays),""))</f>
        <v/>
      </c>
      <c r="AJ638" s="2" t="str">
        <f>IF(OR(Table2[[#This Row],[Initial Engagement Attempt Date]]="",Table2[[#This Row],[FTC Screening Date]]=""),"",IFERROR(NETWORKDAYS(Table2[[#This Row],[Initial Engagement Attempt Date]],Table2[[#This Row],[FTC Screening Date]],Holidays),""))</f>
        <v/>
      </c>
      <c r="AK63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38" s="4">
        <f>COUNTIFS(Table2[Agency Name],Table2[[#This Row],[Agency Name]],Table2[Client ID],Table2[[#This Row],[Client ID]])</f>
        <v>0</v>
      </c>
    </row>
    <row r="639" spans="12:38">
      <c r="L639" s="13"/>
      <c r="M639" s="13"/>
      <c r="N639" s="13"/>
      <c r="P639" s="13"/>
      <c r="W639" s="13"/>
      <c r="X639" s="13"/>
      <c r="AA63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3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39" s="4" t="str" cm="1">
        <f t="array" aca="1" ref="AC63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39" s="4">
        <f ca="1">LEN(Table2[[#This Row],[Data Checks]])</f>
        <v>0</v>
      </c>
      <c r="AE639" s="4" t="str">
        <f>IF(LEN(TRIM(Table2[[#This Row],[Referral Date]]))=0,"",IFERROR(NETWORKDAYS(Table2[[#This Row],[Referral Date]],EOMONTH(DATE('Reporting Month'!$B$2,'Reporting Month'!$B$1,1),0),Holidays),-NETWORKDAYS(EOMONTH(DATE('Reporting Month'!$B$2,'Reporting Month'!$B$1,1),0),Table2[[#This Row],[Referral Date]],Holidays)))</f>
        <v/>
      </c>
      <c r="AF63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39" s="4" t="str">
        <f>IF(OR(Table2[[#This Row],[Referral Date]]="",Table2[[#This Row],[FTC Screening Date]]=""),"",IFERROR(DATEDIF(Table2[[#This Row],[Referral Date]],Table2[[#This Row],[FTC Screening Date]],"d"),IFERROR(IF(DATEDIF(Table2[[#This Row],[FTC Screening Date]],Table2[[#This Row],[Referral Date]],"d")&gt;0,0,""),"")))</f>
        <v/>
      </c>
      <c r="AH639" s="4" t="str">
        <f>IFERROR(VLOOKUP(Table2[[#This Row],[Agency Name]],'Dropdown Values'!A:B,2,FALSE),"")</f>
        <v/>
      </c>
      <c r="AI639" s="2" t="str">
        <f>IF(OR(Table2[[#This Row],[Current Investigation Start Date]]="",Table2[[#This Row],[Referral Date]]=""),"",IFERROR(NETWORKDAYS(I639,J639,Holidays),""))</f>
        <v/>
      </c>
      <c r="AJ639" s="2" t="str">
        <f>IF(OR(Table2[[#This Row],[Initial Engagement Attempt Date]]="",Table2[[#This Row],[FTC Screening Date]]=""),"",IFERROR(NETWORKDAYS(Table2[[#This Row],[Initial Engagement Attempt Date]],Table2[[#This Row],[FTC Screening Date]],Holidays),""))</f>
        <v/>
      </c>
      <c r="AK63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39" s="4">
        <f>COUNTIFS(Table2[Agency Name],Table2[[#This Row],[Agency Name]],Table2[Client ID],Table2[[#This Row],[Client ID]])</f>
        <v>0</v>
      </c>
    </row>
    <row r="640" spans="12:38">
      <c r="L640" s="13"/>
      <c r="M640" s="13"/>
      <c r="N640" s="13"/>
      <c r="P640" s="13"/>
      <c r="W640" s="13"/>
      <c r="X640" s="13"/>
      <c r="AA64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4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40" s="4" t="str" cm="1">
        <f t="array" aca="1" ref="AC64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40" s="4">
        <f ca="1">LEN(Table2[[#This Row],[Data Checks]])</f>
        <v>0</v>
      </c>
      <c r="AE640" s="4" t="str">
        <f>IF(LEN(TRIM(Table2[[#This Row],[Referral Date]]))=0,"",IFERROR(NETWORKDAYS(Table2[[#This Row],[Referral Date]],EOMONTH(DATE('Reporting Month'!$B$2,'Reporting Month'!$B$1,1),0),Holidays),-NETWORKDAYS(EOMONTH(DATE('Reporting Month'!$B$2,'Reporting Month'!$B$1,1),0),Table2[[#This Row],[Referral Date]],Holidays)))</f>
        <v/>
      </c>
      <c r="AF64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40" s="4" t="str">
        <f>IF(OR(Table2[[#This Row],[Referral Date]]="",Table2[[#This Row],[FTC Screening Date]]=""),"",IFERROR(DATEDIF(Table2[[#This Row],[Referral Date]],Table2[[#This Row],[FTC Screening Date]],"d"),IFERROR(IF(DATEDIF(Table2[[#This Row],[FTC Screening Date]],Table2[[#This Row],[Referral Date]],"d")&gt;0,0,""),"")))</f>
        <v/>
      </c>
      <c r="AH640" s="4" t="str">
        <f>IFERROR(VLOOKUP(Table2[[#This Row],[Agency Name]],'Dropdown Values'!A:B,2,FALSE),"")</f>
        <v/>
      </c>
      <c r="AI640" s="2" t="str">
        <f>IF(OR(Table2[[#This Row],[Current Investigation Start Date]]="",Table2[[#This Row],[Referral Date]]=""),"",IFERROR(NETWORKDAYS(I640,J640,Holidays),""))</f>
        <v/>
      </c>
      <c r="AJ640" s="2" t="str">
        <f>IF(OR(Table2[[#This Row],[Initial Engagement Attempt Date]]="",Table2[[#This Row],[FTC Screening Date]]=""),"",IFERROR(NETWORKDAYS(Table2[[#This Row],[Initial Engagement Attempt Date]],Table2[[#This Row],[FTC Screening Date]],Holidays),""))</f>
        <v/>
      </c>
      <c r="AK64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40" s="4">
        <f>COUNTIFS(Table2[Agency Name],Table2[[#This Row],[Agency Name]],Table2[Client ID],Table2[[#This Row],[Client ID]])</f>
        <v>0</v>
      </c>
    </row>
    <row r="641" spans="12:38">
      <c r="L641" s="13"/>
      <c r="M641" s="13"/>
      <c r="N641" s="13"/>
      <c r="P641" s="13"/>
      <c r="W641" s="13"/>
      <c r="X641" s="13"/>
      <c r="AA64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4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41" s="4" t="str" cm="1">
        <f t="array" aca="1" ref="AC64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41" s="4">
        <f ca="1">LEN(Table2[[#This Row],[Data Checks]])</f>
        <v>0</v>
      </c>
      <c r="AE641" s="4" t="str">
        <f>IF(LEN(TRIM(Table2[[#This Row],[Referral Date]]))=0,"",IFERROR(NETWORKDAYS(Table2[[#This Row],[Referral Date]],EOMONTH(DATE('Reporting Month'!$B$2,'Reporting Month'!$B$1,1),0),Holidays),-NETWORKDAYS(EOMONTH(DATE('Reporting Month'!$B$2,'Reporting Month'!$B$1,1),0),Table2[[#This Row],[Referral Date]],Holidays)))</f>
        <v/>
      </c>
      <c r="AF64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41" s="4" t="str">
        <f>IF(OR(Table2[[#This Row],[Referral Date]]="",Table2[[#This Row],[FTC Screening Date]]=""),"",IFERROR(DATEDIF(Table2[[#This Row],[Referral Date]],Table2[[#This Row],[FTC Screening Date]],"d"),IFERROR(IF(DATEDIF(Table2[[#This Row],[FTC Screening Date]],Table2[[#This Row],[Referral Date]],"d")&gt;0,0,""),"")))</f>
        <v/>
      </c>
      <c r="AH641" s="4" t="str">
        <f>IFERROR(VLOOKUP(Table2[[#This Row],[Agency Name]],'Dropdown Values'!A:B,2,FALSE),"")</f>
        <v/>
      </c>
      <c r="AI641" s="2" t="str">
        <f>IF(OR(Table2[[#This Row],[Current Investigation Start Date]]="",Table2[[#This Row],[Referral Date]]=""),"",IFERROR(NETWORKDAYS(I641,J641,Holidays),""))</f>
        <v/>
      </c>
      <c r="AJ641" s="2" t="str">
        <f>IF(OR(Table2[[#This Row],[Initial Engagement Attempt Date]]="",Table2[[#This Row],[FTC Screening Date]]=""),"",IFERROR(NETWORKDAYS(Table2[[#This Row],[Initial Engagement Attempt Date]],Table2[[#This Row],[FTC Screening Date]],Holidays),""))</f>
        <v/>
      </c>
      <c r="AK64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41" s="4">
        <f>COUNTIFS(Table2[Agency Name],Table2[[#This Row],[Agency Name]],Table2[Client ID],Table2[[#This Row],[Client ID]])</f>
        <v>0</v>
      </c>
    </row>
    <row r="642" spans="12:38">
      <c r="L642" s="13"/>
      <c r="M642" s="13"/>
      <c r="N642" s="13"/>
      <c r="P642" s="13"/>
      <c r="W642" s="13"/>
      <c r="X642" s="13"/>
      <c r="AA64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4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42" s="4" t="str" cm="1">
        <f t="array" aca="1" ref="AC64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42" s="4">
        <f ca="1">LEN(Table2[[#This Row],[Data Checks]])</f>
        <v>0</v>
      </c>
      <c r="AE642" s="4" t="str">
        <f>IF(LEN(TRIM(Table2[[#This Row],[Referral Date]]))=0,"",IFERROR(NETWORKDAYS(Table2[[#This Row],[Referral Date]],EOMONTH(DATE('Reporting Month'!$B$2,'Reporting Month'!$B$1,1),0),Holidays),-NETWORKDAYS(EOMONTH(DATE('Reporting Month'!$B$2,'Reporting Month'!$B$1,1),0),Table2[[#This Row],[Referral Date]],Holidays)))</f>
        <v/>
      </c>
      <c r="AF64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42" s="4" t="str">
        <f>IF(OR(Table2[[#This Row],[Referral Date]]="",Table2[[#This Row],[FTC Screening Date]]=""),"",IFERROR(DATEDIF(Table2[[#This Row],[Referral Date]],Table2[[#This Row],[FTC Screening Date]],"d"),IFERROR(IF(DATEDIF(Table2[[#This Row],[FTC Screening Date]],Table2[[#This Row],[Referral Date]],"d")&gt;0,0,""),"")))</f>
        <v/>
      </c>
      <c r="AH642" s="4" t="str">
        <f>IFERROR(VLOOKUP(Table2[[#This Row],[Agency Name]],'Dropdown Values'!A:B,2,FALSE),"")</f>
        <v/>
      </c>
      <c r="AI642" s="2" t="str">
        <f>IF(OR(Table2[[#This Row],[Current Investigation Start Date]]="",Table2[[#This Row],[Referral Date]]=""),"",IFERROR(NETWORKDAYS(I642,J642,Holidays),""))</f>
        <v/>
      </c>
      <c r="AJ642" s="2" t="str">
        <f>IF(OR(Table2[[#This Row],[Initial Engagement Attempt Date]]="",Table2[[#This Row],[FTC Screening Date]]=""),"",IFERROR(NETWORKDAYS(Table2[[#This Row],[Initial Engagement Attempt Date]],Table2[[#This Row],[FTC Screening Date]],Holidays),""))</f>
        <v/>
      </c>
      <c r="AK64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42" s="4">
        <f>COUNTIFS(Table2[Agency Name],Table2[[#This Row],[Agency Name]],Table2[Client ID],Table2[[#This Row],[Client ID]])</f>
        <v>0</v>
      </c>
    </row>
    <row r="643" spans="12:38">
      <c r="L643" s="13"/>
      <c r="M643" s="13"/>
      <c r="N643" s="13"/>
      <c r="P643" s="13"/>
      <c r="W643" s="13"/>
      <c r="X643" s="13"/>
      <c r="AA64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4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43" s="4" t="str" cm="1">
        <f t="array" aca="1" ref="AC64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43" s="4">
        <f ca="1">LEN(Table2[[#This Row],[Data Checks]])</f>
        <v>0</v>
      </c>
      <c r="AE643" s="4" t="str">
        <f>IF(LEN(TRIM(Table2[[#This Row],[Referral Date]]))=0,"",IFERROR(NETWORKDAYS(Table2[[#This Row],[Referral Date]],EOMONTH(DATE('Reporting Month'!$B$2,'Reporting Month'!$B$1,1),0),Holidays),-NETWORKDAYS(EOMONTH(DATE('Reporting Month'!$B$2,'Reporting Month'!$B$1,1),0),Table2[[#This Row],[Referral Date]],Holidays)))</f>
        <v/>
      </c>
      <c r="AF64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43" s="4" t="str">
        <f>IF(OR(Table2[[#This Row],[Referral Date]]="",Table2[[#This Row],[FTC Screening Date]]=""),"",IFERROR(DATEDIF(Table2[[#This Row],[Referral Date]],Table2[[#This Row],[FTC Screening Date]],"d"),IFERROR(IF(DATEDIF(Table2[[#This Row],[FTC Screening Date]],Table2[[#This Row],[Referral Date]],"d")&gt;0,0,""),"")))</f>
        <v/>
      </c>
      <c r="AH643" s="4" t="str">
        <f>IFERROR(VLOOKUP(Table2[[#This Row],[Agency Name]],'Dropdown Values'!A:B,2,FALSE),"")</f>
        <v/>
      </c>
      <c r="AI643" s="2" t="str">
        <f>IF(OR(Table2[[#This Row],[Current Investigation Start Date]]="",Table2[[#This Row],[Referral Date]]=""),"",IFERROR(NETWORKDAYS(I643,J643,Holidays),""))</f>
        <v/>
      </c>
      <c r="AJ643" s="2" t="str">
        <f>IF(OR(Table2[[#This Row],[Initial Engagement Attempt Date]]="",Table2[[#This Row],[FTC Screening Date]]=""),"",IFERROR(NETWORKDAYS(Table2[[#This Row],[Initial Engagement Attempt Date]],Table2[[#This Row],[FTC Screening Date]],Holidays),""))</f>
        <v/>
      </c>
      <c r="AK64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43" s="4">
        <f>COUNTIFS(Table2[Agency Name],Table2[[#This Row],[Agency Name]],Table2[Client ID],Table2[[#This Row],[Client ID]])</f>
        <v>0</v>
      </c>
    </row>
    <row r="644" spans="12:38">
      <c r="L644" s="13"/>
      <c r="M644" s="13"/>
      <c r="N644" s="13"/>
      <c r="P644" s="13"/>
      <c r="W644" s="13"/>
      <c r="X644" s="13"/>
      <c r="AA64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4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44" s="4" t="str" cm="1">
        <f t="array" aca="1" ref="AC64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44" s="4">
        <f ca="1">LEN(Table2[[#This Row],[Data Checks]])</f>
        <v>0</v>
      </c>
      <c r="AE644" s="4" t="str">
        <f>IF(LEN(TRIM(Table2[[#This Row],[Referral Date]]))=0,"",IFERROR(NETWORKDAYS(Table2[[#This Row],[Referral Date]],EOMONTH(DATE('Reporting Month'!$B$2,'Reporting Month'!$B$1,1),0),Holidays),-NETWORKDAYS(EOMONTH(DATE('Reporting Month'!$B$2,'Reporting Month'!$B$1,1),0),Table2[[#This Row],[Referral Date]],Holidays)))</f>
        <v/>
      </c>
      <c r="AF64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44" s="4" t="str">
        <f>IF(OR(Table2[[#This Row],[Referral Date]]="",Table2[[#This Row],[FTC Screening Date]]=""),"",IFERROR(DATEDIF(Table2[[#This Row],[Referral Date]],Table2[[#This Row],[FTC Screening Date]],"d"),IFERROR(IF(DATEDIF(Table2[[#This Row],[FTC Screening Date]],Table2[[#This Row],[Referral Date]],"d")&gt;0,0,""),"")))</f>
        <v/>
      </c>
      <c r="AH644" s="4" t="str">
        <f>IFERROR(VLOOKUP(Table2[[#This Row],[Agency Name]],'Dropdown Values'!A:B,2,FALSE),"")</f>
        <v/>
      </c>
      <c r="AI644" s="2" t="str">
        <f>IF(OR(Table2[[#This Row],[Current Investigation Start Date]]="",Table2[[#This Row],[Referral Date]]=""),"",IFERROR(NETWORKDAYS(I644,J644,Holidays),""))</f>
        <v/>
      </c>
      <c r="AJ644" s="2" t="str">
        <f>IF(OR(Table2[[#This Row],[Initial Engagement Attempt Date]]="",Table2[[#This Row],[FTC Screening Date]]=""),"",IFERROR(NETWORKDAYS(Table2[[#This Row],[Initial Engagement Attempt Date]],Table2[[#This Row],[FTC Screening Date]],Holidays),""))</f>
        <v/>
      </c>
      <c r="AK64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44" s="4">
        <f>COUNTIFS(Table2[Agency Name],Table2[[#This Row],[Agency Name]],Table2[Client ID],Table2[[#This Row],[Client ID]])</f>
        <v>0</v>
      </c>
    </row>
    <row r="645" spans="12:38">
      <c r="L645" s="13"/>
      <c r="M645" s="13"/>
      <c r="N645" s="13"/>
      <c r="P645" s="13"/>
      <c r="W645" s="13"/>
      <c r="X645" s="13"/>
      <c r="AA64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4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45" s="4" t="str" cm="1">
        <f t="array" aca="1" ref="AC64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45" s="4">
        <f ca="1">LEN(Table2[[#This Row],[Data Checks]])</f>
        <v>0</v>
      </c>
      <c r="AE645" s="4" t="str">
        <f>IF(LEN(TRIM(Table2[[#This Row],[Referral Date]]))=0,"",IFERROR(NETWORKDAYS(Table2[[#This Row],[Referral Date]],EOMONTH(DATE('Reporting Month'!$B$2,'Reporting Month'!$B$1,1),0),Holidays),-NETWORKDAYS(EOMONTH(DATE('Reporting Month'!$B$2,'Reporting Month'!$B$1,1),0),Table2[[#This Row],[Referral Date]],Holidays)))</f>
        <v/>
      </c>
      <c r="AF64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45" s="4" t="str">
        <f>IF(OR(Table2[[#This Row],[Referral Date]]="",Table2[[#This Row],[FTC Screening Date]]=""),"",IFERROR(DATEDIF(Table2[[#This Row],[Referral Date]],Table2[[#This Row],[FTC Screening Date]],"d"),IFERROR(IF(DATEDIF(Table2[[#This Row],[FTC Screening Date]],Table2[[#This Row],[Referral Date]],"d")&gt;0,0,""),"")))</f>
        <v/>
      </c>
      <c r="AH645" s="4" t="str">
        <f>IFERROR(VLOOKUP(Table2[[#This Row],[Agency Name]],'Dropdown Values'!A:B,2,FALSE),"")</f>
        <v/>
      </c>
      <c r="AI645" s="2" t="str">
        <f>IF(OR(Table2[[#This Row],[Current Investigation Start Date]]="",Table2[[#This Row],[Referral Date]]=""),"",IFERROR(NETWORKDAYS(I645,J645,Holidays),""))</f>
        <v/>
      </c>
      <c r="AJ645" s="2" t="str">
        <f>IF(OR(Table2[[#This Row],[Initial Engagement Attempt Date]]="",Table2[[#This Row],[FTC Screening Date]]=""),"",IFERROR(NETWORKDAYS(Table2[[#This Row],[Initial Engagement Attempt Date]],Table2[[#This Row],[FTC Screening Date]],Holidays),""))</f>
        <v/>
      </c>
      <c r="AK64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45" s="4">
        <f>COUNTIFS(Table2[Agency Name],Table2[[#This Row],[Agency Name]],Table2[Client ID],Table2[[#This Row],[Client ID]])</f>
        <v>0</v>
      </c>
    </row>
    <row r="646" spans="12:38">
      <c r="L646" s="13"/>
      <c r="M646" s="13"/>
      <c r="N646" s="13"/>
      <c r="P646" s="13"/>
      <c r="W646" s="13"/>
      <c r="X646" s="13"/>
      <c r="AA64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4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46" s="4" t="str" cm="1">
        <f t="array" aca="1" ref="AC64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46" s="4">
        <f ca="1">LEN(Table2[[#This Row],[Data Checks]])</f>
        <v>0</v>
      </c>
      <c r="AE646" s="4" t="str">
        <f>IF(LEN(TRIM(Table2[[#This Row],[Referral Date]]))=0,"",IFERROR(NETWORKDAYS(Table2[[#This Row],[Referral Date]],EOMONTH(DATE('Reporting Month'!$B$2,'Reporting Month'!$B$1,1),0),Holidays),-NETWORKDAYS(EOMONTH(DATE('Reporting Month'!$B$2,'Reporting Month'!$B$1,1),0),Table2[[#This Row],[Referral Date]],Holidays)))</f>
        <v/>
      </c>
      <c r="AF64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46" s="4" t="str">
        <f>IF(OR(Table2[[#This Row],[Referral Date]]="",Table2[[#This Row],[FTC Screening Date]]=""),"",IFERROR(DATEDIF(Table2[[#This Row],[Referral Date]],Table2[[#This Row],[FTC Screening Date]],"d"),IFERROR(IF(DATEDIF(Table2[[#This Row],[FTC Screening Date]],Table2[[#This Row],[Referral Date]],"d")&gt;0,0,""),"")))</f>
        <v/>
      </c>
      <c r="AH646" s="4" t="str">
        <f>IFERROR(VLOOKUP(Table2[[#This Row],[Agency Name]],'Dropdown Values'!A:B,2,FALSE),"")</f>
        <v/>
      </c>
      <c r="AI646" s="2" t="str">
        <f>IF(OR(Table2[[#This Row],[Current Investigation Start Date]]="",Table2[[#This Row],[Referral Date]]=""),"",IFERROR(NETWORKDAYS(I646,J646,Holidays),""))</f>
        <v/>
      </c>
      <c r="AJ646" s="2" t="str">
        <f>IF(OR(Table2[[#This Row],[Initial Engagement Attempt Date]]="",Table2[[#This Row],[FTC Screening Date]]=""),"",IFERROR(NETWORKDAYS(Table2[[#This Row],[Initial Engagement Attempt Date]],Table2[[#This Row],[FTC Screening Date]],Holidays),""))</f>
        <v/>
      </c>
      <c r="AK64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46" s="4">
        <f>COUNTIFS(Table2[Agency Name],Table2[[#This Row],[Agency Name]],Table2[Client ID],Table2[[#This Row],[Client ID]])</f>
        <v>0</v>
      </c>
    </row>
    <row r="647" spans="12:38">
      <c r="L647" s="13"/>
      <c r="M647" s="13"/>
      <c r="N647" s="13"/>
      <c r="P647" s="13"/>
      <c r="W647" s="13"/>
      <c r="X647" s="13"/>
      <c r="AA64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4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47" s="4" t="str" cm="1">
        <f t="array" aca="1" ref="AC64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47" s="4">
        <f ca="1">LEN(Table2[[#This Row],[Data Checks]])</f>
        <v>0</v>
      </c>
      <c r="AE647" s="4" t="str">
        <f>IF(LEN(TRIM(Table2[[#This Row],[Referral Date]]))=0,"",IFERROR(NETWORKDAYS(Table2[[#This Row],[Referral Date]],EOMONTH(DATE('Reporting Month'!$B$2,'Reporting Month'!$B$1,1),0),Holidays),-NETWORKDAYS(EOMONTH(DATE('Reporting Month'!$B$2,'Reporting Month'!$B$1,1),0),Table2[[#This Row],[Referral Date]],Holidays)))</f>
        <v/>
      </c>
      <c r="AF64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47" s="4" t="str">
        <f>IF(OR(Table2[[#This Row],[Referral Date]]="",Table2[[#This Row],[FTC Screening Date]]=""),"",IFERROR(DATEDIF(Table2[[#This Row],[Referral Date]],Table2[[#This Row],[FTC Screening Date]],"d"),IFERROR(IF(DATEDIF(Table2[[#This Row],[FTC Screening Date]],Table2[[#This Row],[Referral Date]],"d")&gt;0,0,""),"")))</f>
        <v/>
      </c>
      <c r="AH647" s="4" t="str">
        <f>IFERROR(VLOOKUP(Table2[[#This Row],[Agency Name]],'Dropdown Values'!A:B,2,FALSE),"")</f>
        <v/>
      </c>
      <c r="AI647" s="2" t="str">
        <f>IF(OR(Table2[[#This Row],[Current Investigation Start Date]]="",Table2[[#This Row],[Referral Date]]=""),"",IFERROR(NETWORKDAYS(I647,J647,Holidays),""))</f>
        <v/>
      </c>
      <c r="AJ647" s="2" t="str">
        <f>IF(OR(Table2[[#This Row],[Initial Engagement Attempt Date]]="",Table2[[#This Row],[FTC Screening Date]]=""),"",IFERROR(NETWORKDAYS(Table2[[#This Row],[Initial Engagement Attempt Date]],Table2[[#This Row],[FTC Screening Date]],Holidays),""))</f>
        <v/>
      </c>
      <c r="AK64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47" s="4">
        <f>COUNTIFS(Table2[Agency Name],Table2[[#This Row],[Agency Name]],Table2[Client ID],Table2[[#This Row],[Client ID]])</f>
        <v>0</v>
      </c>
    </row>
    <row r="648" spans="12:38">
      <c r="L648" s="13"/>
      <c r="M648" s="13"/>
      <c r="N648" s="13"/>
      <c r="P648" s="13"/>
      <c r="W648" s="13"/>
      <c r="X648" s="13"/>
      <c r="AA64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4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48" s="4" t="str" cm="1">
        <f t="array" aca="1" ref="AC64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48" s="4">
        <f ca="1">LEN(Table2[[#This Row],[Data Checks]])</f>
        <v>0</v>
      </c>
      <c r="AE648" s="4" t="str">
        <f>IF(LEN(TRIM(Table2[[#This Row],[Referral Date]]))=0,"",IFERROR(NETWORKDAYS(Table2[[#This Row],[Referral Date]],EOMONTH(DATE('Reporting Month'!$B$2,'Reporting Month'!$B$1,1),0),Holidays),-NETWORKDAYS(EOMONTH(DATE('Reporting Month'!$B$2,'Reporting Month'!$B$1,1),0),Table2[[#This Row],[Referral Date]],Holidays)))</f>
        <v/>
      </c>
      <c r="AF64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48" s="4" t="str">
        <f>IF(OR(Table2[[#This Row],[Referral Date]]="",Table2[[#This Row],[FTC Screening Date]]=""),"",IFERROR(DATEDIF(Table2[[#This Row],[Referral Date]],Table2[[#This Row],[FTC Screening Date]],"d"),IFERROR(IF(DATEDIF(Table2[[#This Row],[FTC Screening Date]],Table2[[#This Row],[Referral Date]],"d")&gt;0,0,""),"")))</f>
        <v/>
      </c>
      <c r="AH648" s="4" t="str">
        <f>IFERROR(VLOOKUP(Table2[[#This Row],[Agency Name]],'Dropdown Values'!A:B,2,FALSE),"")</f>
        <v/>
      </c>
      <c r="AI648" s="2" t="str">
        <f>IF(OR(Table2[[#This Row],[Current Investigation Start Date]]="",Table2[[#This Row],[Referral Date]]=""),"",IFERROR(NETWORKDAYS(I648,J648,Holidays),""))</f>
        <v/>
      </c>
      <c r="AJ648" s="2" t="str">
        <f>IF(OR(Table2[[#This Row],[Initial Engagement Attempt Date]]="",Table2[[#This Row],[FTC Screening Date]]=""),"",IFERROR(NETWORKDAYS(Table2[[#This Row],[Initial Engagement Attempt Date]],Table2[[#This Row],[FTC Screening Date]],Holidays),""))</f>
        <v/>
      </c>
      <c r="AK64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48" s="4">
        <f>COUNTIFS(Table2[Agency Name],Table2[[#This Row],[Agency Name]],Table2[Client ID],Table2[[#This Row],[Client ID]])</f>
        <v>0</v>
      </c>
    </row>
    <row r="649" spans="12:38">
      <c r="L649" s="13"/>
      <c r="M649" s="13"/>
      <c r="N649" s="13"/>
      <c r="P649" s="13"/>
      <c r="W649" s="13"/>
      <c r="X649" s="13"/>
      <c r="AA64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4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49" s="4" t="str" cm="1">
        <f t="array" aca="1" ref="AC64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49" s="4">
        <f ca="1">LEN(Table2[[#This Row],[Data Checks]])</f>
        <v>0</v>
      </c>
      <c r="AE649" s="4" t="str">
        <f>IF(LEN(TRIM(Table2[[#This Row],[Referral Date]]))=0,"",IFERROR(NETWORKDAYS(Table2[[#This Row],[Referral Date]],EOMONTH(DATE('Reporting Month'!$B$2,'Reporting Month'!$B$1,1),0),Holidays),-NETWORKDAYS(EOMONTH(DATE('Reporting Month'!$B$2,'Reporting Month'!$B$1,1),0),Table2[[#This Row],[Referral Date]],Holidays)))</f>
        <v/>
      </c>
      <c r="AF64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49" s="4" t="str">
        <f>IF(OR(Table2[[#This Row],[Referral Date]]="",Table2[[#This Row],[FTC Screening Date]]=""),"",IFERROR(DATEDIF(Table2[[#This Row],[Referral Date]],Table2[[#This Row],[FTC Screening Date]],"d"),IFERROR(IF(DATEDIF(Table2[[#This Row],[FTC Screening Date]],Table2[[#This Row],[Referral Date]],"d")&gt;0,0,""),"")))</f>
        <v/>
      </c>
      <c r="AH649" s="4" t="str">
        <f>IFERROR(VLOOKUP(Table2[[#This Row],[Agency Name]],'Dropdown Values'!A:B,2,FALSE),"")</f>
        <v/>
      </c>
      <c r="AI649" s="2" t="str">
        <f>IF(OR(Table2[[#This Row],[Current Investigation Start Date]]="",Table2[[#This Row],[Referral Date]]=""),"",IFERROR(NETWORKDAYS(I649,J649,Holidays),""))</f>
        <v/>
      </c>
      <c r="AJ649" s="2" t="str">
        <f>IF(OR(Table2[[#This Row],[Initial Engagement Attempt Date]]="",Table2[[#This Row],[FTC Screening Date]]=""),"",IFERROR(NETWORKDAYS(Table2[[#This Row],[Initial Engagement Attempt Date]],Table2[[#This Row],[FTC Screening Date]],Holidays),""))</f>
        <v/>
      </c>
      <c r="AK64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49" s="4">
        <f>COUNTIFS(Table2[Agency Name],Table2[[#This Row],[Agency Name]],Table2[Client ID],Table2[[#This Row],[Client ID]])</f>
        <v>0</v>
      </c>
    </row>
    <row r="650" spans="12:38">
      <c r="L650" s="13"/>
      <c r="M650" s="13"/>
      <c r="N650" s="13"/>
      <c r="P650" s="13"/>
      <c r="W650" s="13"/>
      <c r="X650" s="13"/>
      <c r="AA65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5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50" s="4" t="str" cm="1">
        <f t="array" aca="1" ref="AC65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50" s="4">
        <f ca="1">LEN(Table2[[#This Row],[Data Checks]])</f>
        <v>0</v>
      </c>
      <c r="AE650" s="4" t="str">
        <f>IF(LEN(TRIM(Table2[[#This Row],[Referral Date]]))=0,"",IFERROR(NETWORKDAYS(Table2[[#This Row],[Referral Date]],EOMONTH(DATE('Reporting Month'!$B$2,'Reporting Month'!$B$1,1),0),Holidays),-NETWORKDAYS(EOMONTH(DATE('Reporting Month'!$B$2,'Reporting Month'!$B$1,1),0),Table2[[#This Row],[Referral Date]],Holidays)))</f>
        <v/>
      </c>
      <c r="AF65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50" s="4" t="str">
        <f>IF(OR(Table2[[#This Row],[Referral Date]]="",Table2[[#This Row],[FTC Screening Date]]=""),"",IFERROR(DATEDIF(Table2[[#This Row],[Referral Date]],Table2[[#This Row],[FTC Screening Date]],"d"),IFERROR(IF(DATEDIF(Table2[[#This Row],[FTC Screening Date]],Table2[[#This Row],[Referral Date]],"d")&gt;0,0,""),"")))</f>
        <v/>
      </c>
      <c r="AH650" s="4" t="str">
        <f>IFERROR(VLOOKUP(Table2[[#This Row],[Agency Name]],'Dropdown Values'!A:B,2,FALSE),"")</f>
        <v/>
      </c>
      <c r="AI650" s="2" t="str">
        <f>IF(OR(Table2[[#This Row],[Current Investigation Start Date]]="",Table2[[#This Row],[Referral Date]]=""),"",IFERROR(NETWORKDAYS(I650,J650,Holidays),""))</f>
        <v/>
      </c>
      <c r="AJ650" s="2" t="str">
        <f>IF(OR(Table2[[#This Row],[Initial Engagement Attempt Date]]="",Table2[[#This Row],[FTC Screening Date]]=""),"",IFERROR(NETWORKDAYS(Table2[[#This Row],[Initial Engagement Attempt Date]],Table2[[#This Row],[FTC Screening Date]],Holidays),""))</f>
        <v/>
      </c>
      <c r="AK65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50" s="4">
        <f>COUNTIFS(Table2[Agency Name],Table2[[#This Row],[Agency Name]],Table2[Client ID],Table2[[#This Row],[Client ID]])</f>
        <v>0</v>
      </c>
    </row>
    <row r="651" spans="12:38">
      <c r="L651" s="13"/>
      <c r="M651" s="13"/>
      <c r="N651" s="13"/>
      <c r="P651" s="13"/>
      <c r="W651" s="13"/>
      <c r="X651" s="13"/>
      <c r="AA65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5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51" s="4" t="str" cm="1">
        <f t="array" aca="1" ref="AC65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51" s="4">
        <f ca="1">LEN(Table2[[#This Row],[Data Checks]])</f>
        <v>0</v>
      </c>
      <c r="AE651" s="4" t="str">
        <f>IF(LEN(TRIM(Table2[[#This Row],[Referral Date]]))=0,"",IFERROR(NETWORKDAYS(Table2[[#This Row],[Referral Date]],EOMONTH(DATE('Reporting Month'!$B$2,'Reporting Month'!$B$1,1),0),Holidays),-NETWORKDAYS(EOMONTH(DATE('Reporting Month'!$B$2,'Reporting Month'!$B$1,1),0),Table2[[#This Row],[Referral Date]],Holidays)))</f>
        <v/>
      </c>
      <c r="AF65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51" s="4" t="str">
        <f>IF(OR(Table2[[#This Row],[Referral Date]]="",Table2[[#This Row],[FTC Screening Date]]=""),"",IFERROR(DATEDIF(Table2[[#This Row],[Referral Date]],Table2[[#This Row],[FTC Screening Date]],"d"),IFERROR(IF(DATEDIF(Table2[[#This Row],[FTC Screening Date]],Table2[[#This Row],[Referral Date]],"d")&gt;0,0,""),"")))</f>
        <v/>
      </c>
      <c r="AH651" s="4" t="str">
        <f>IFERROR(VLOOKUP(Table2[[#This Row],[Agency Name]],'Dropdown Values'!A:B,2,FALSE),"")</f>
        <v/>
      </c>
      <c r="AI651" s="2" t="str">
        <f>IF(OR(Table2[[#This Row],[Current Investigation Start Date]]="",Table2[[#This Row],[Referral Date]]=""),"",IFERROR(NETWORKDAYS(I651,J651,Holidays),""))</f>
        <v/>
      </c>
      <c r="AJ651" s="2" t="str">
        <f>IF(OR(Table2[[#This Row],[Initial Engagement Attempt Date]]="",Table2[[#This Row],[FTC Screening Date]]=""),"",IFERROR(NETWORKDAYS(Table2[[#This Row],[Initial Engagement Attempt Date]],Table2[[#This Row],[FTC Screening Date]],Holidays),""))</f>
        <v/>
      </c>
      <c r="AK65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51" s="4">
        <f>COUNTIFS(Table2[Agency Name],Table2[[#This Row],[Agency Name]],Table2[Client ID],Table2[[#This Row],[Client ID]])</f>
        <v>0</v>
      </c>
    </row>
    <row r="652" spans="12:38">
      <c r="L652" s="13"/>
      <c r="M652" s="13"/>
      <c r="N652" s="13"/>
      <c r="P652" s="13"/>
      <c r="W652" s="13"/>
      <c r="X652" s="13"/>
      <c r="AA65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5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52" s="4" t="str" cm="1">
        <f t="array" aca="1" ref="AC65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52" s="4">
        <f ca="1">LEN(Table2[[#This Row],[Data Checks]])</f>
        <v>0</v>
      </c>
      <c r="AE652" s="4" t="str">
        <f>IF(LEN(TRIM(Table2[[#This Row],[Referral Date]]))=0,"",IFERROR(NETWORKDAYS(Table2[[#This Row],[Referral Date]],EOMONTH(DATE('Reporting Month'!$B$2,'Reporting Month'!$B$1,1),0),Holidays),-NETWORKDAYS(EOMONTH(DATE('Reporting Month'!$B$2,'Reporting Month'!$B$1,1),0),Table2[[#This Row],[Referral Date]],Holidays)))</f>
        <v/>
      </c>
      <c r="AF65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52" s="4" t="str">
        <f>IF(OR(Table2[[#This Row],[Referral Date]]="",Table2[[#This Row],[FTC Screening Date]]=""),"",IFERROR(DATEDIF(Table2[[#This Row],[Referral Date]],Table2[[#This Row],[FTC Screening Date]],"d"),IFERROR(IF(DATEDIF(Table2[[#This Row],[FTC Screening Date]],Table2[[#This Row],[Referral Date]],"d")&gt;0,0,""),"")))</f>
        <v/>
      </c>
      <c r="AH652" s="4" t="str">
        <f>IFERROR(VLOOKUP(Table2[[#This Row],[Agency Name]],'Dropdown Values'!A:B,2,FALSE),"")</f>
        <v/>
      </c>
      <c r="AI652" s="2" t="str">
        <f>IF(OR(Table2[[#This Row],[Current Investigation Start Date]]="",Table2[[#This Row],[Referral Date]]=""),"",IFERROR(NETWORKDAYS(I652,J652,Holidays),""))</f>
        <v/>
      </c>
      <c r="AJ652" s="2" t="str">
        <f>IF(OR(Table2[[#This Row],[Initial Engagement Attempt Date]]="",Table2[[#This Row],[FTC Screening Date]]=""),"",IFERROR(NETWORKDAYS(Table2[[#This Row],[Initial Engagement Attempt Date]],Table2[[#This Row],[FTC Screening Date]],Holidays),""))</f>
        <v/>
      </c>
      <c r="AK65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52" s="4">
        <f>COUNTIFS(Table2[Agency Name],Table2[[#This Row],[Agency Name]],Table2[Client ID],Table2[[#This Row],[Client ID]])</f>
        <v>0</v>
      </c>
    </row>
    <row r="653" spans="12:38">
      <c r="L653" s="13"/>
      <c r="M653" s="13"/>
      <c r="N653" s="13"/>
      <c r="P653" s="13"/>
      <c r="W653" s="13"/>
      <c r="X653" s="13"/>
      <c r="AA65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5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53" s="4" t="str" cm="1">
        <f t="array" aca="1" ref="AC65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53" s="4">
        <f ca="1">LEN(Table2[[#This Row],[Data Checks]])</f>
        <v>0</v>
      </c>
      <c r="AE653" s="4" t="str">
        <f>IF(LEN(TRIM(Table2[[#This Row],[Referral Date]]))=0,"",IFERROR(NETWORKDAYS(Table2[[#This Row],[Referral Date]],EOMONTH(DATE('Reporting Month'!$B$2,'Reporting Month'!$B$1,1),0),Holidays),-NETWORKDAYS(EOMONTH(DATE('Reporting Month'!$B$2,'Reporting Month'!$B$1,1),0),Table2[[#This Row],[Referral Date]],Holidays)))</f>
        <v/>
      </c>
      <c r="AF65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53" s="4" t="str">
        <f>IF(OR(Table2[[#This Row],[Referral Date]]="",Table2[[#This Row],[FTC Screening Date]]=""),"",IFERROR(DATEDIF(Table2[[#This Row],[Referral Date]],Table2[[#This Row],[FTC Screening Date]],"d"),IFERROR(IF(DATEDIF(Table2[[#This Row],[FTC Screening Date]],Table2[[#This Row],[Referral Date]],"d")&gt;0,0,""),"")))</f>
        <v/>
      </c>
      <c r="AH653" s="4" t="str">
        <f>IFERROR(VLOOKUP(Table2[[#This Row],[Agency Name]],'Dropdown Values'!A:B,2,FALSE),"")</f>
        <v/>
      </c>
      <c r="AI653" s="2" t="str">
        <f>IF(OR(Table2[[#This Row],[Current Investigation Start Date]]="",Table2[[#This Row],[Referral Date]]=""),"",IFERROR(NETWORKDAYS(I653,J653,Holidays),""))</f>
        <v/>
      </c>
      <c r="AJ653" s="2" t="str">
        <f>IF(OR(Table2[[#This Row],[Initial Engagement Attempt Date]]="",Table2[[#This Row],[FTC Screening Date]]=""),"",IFERROR(NETWORKDAYS(Table2[[#This Row],[Initial Engagement Attempt Date]],Table2[[#This Row],[FTC Screening Date]],Holidays),""))</f>
        <v/>
      </c>
      <c r="AK65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53" s="4">
        <f>COUNTIFS(Table2[Agency Name],Table2[[#This Row],[Agency Name]],Table2[Client ID],Table2[[#This Row],[Client ID]])</f>
        <v>0</v>
      </c>
    </row>
    <row r="654" spans="12:38">
      <c r="L654" s="13"/>
      <c r="M654" s="13"/>
      <c r="N654" s="13"/>
      <c r="P654" s="13"/>
      <c r="W654" s="13"/>
      <c r="X654" s="13"/>
      <c r="AA65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5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54" s="4" t="str" cm="1">
        <f t="array" aca="1" ref="AC65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54" s="4">
        <f ca="1">LEN(Table2[[#This Row],[Data Checks]])</f>
        <v>0</v>
      </c>
      <c r="AE654" s="4" t="str">
        <f>IF(LEN(TRIM(Table2[[#This Row],[Referral Date]]))=0,"",IFERROR(NETWORKDAYS(Table2[[#This Row],[Referral Date]],EOMONTH(DATE('Reporting Month'!$B$2,'Reporting Month'!$B$1,1),0),Holidays),-NETWORKDAYS(EOMONTH(DATE('Reporting Month'!$B$2,'Reporting Month'!$B$1,1),0),Table2[[#This Row],[Referral Date]],Holidays)))</f>
        <v/>
      </c>
      <c r="AF65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54" s="4" t="str">
        <f>IF(OR(Table2[[#This Row],[Referral Date]]="",Table2[[#This Row],[FTC Screening Date]]=""),"",IFERROR(DATEDIF(Table2[[#This Row],[Referral Date]],Table2[[#This Row],[FTC Screening Date]],"d"),IFERROR(IF(DATEDIF(Table2[[#This Row],[FTC Screening Date]],Table2[[#This Row],[Referral Date]],"d")&gt;0,0,""),"")))</f>
        <v/>
      </c>
      <c r="AH654" s="4" t="str">
        <f>IFERROR(VLOOKUP(Table2[[#This Row],[Agency Name]],'Dropdown Values'!A:B,2,FALSE),"")</f>
        <v/>
      </c>
      <c r="AI654" s="2" t="str">
        <f>IF(OR(Table2[[#This Row],[Current Investigation Start Date]]="",Table2[[#This Row],[Referral Date]]=""),"",IFERROR(NETWORKDAYS(I654,J654,Holidays),""))</f>
        <v/>
      </c>
      <c r="AJ654" s="2" t="str">
        <f>IF(OR(Table2[[#This Row],[Initial Engagement Attempt Date]]="",Table2[[#This Row],[FTC Screening Date]]=""),"",IFERROR(NETWORKDAYS(Table2[[#This Row],[Initial Engagement Attempt Date]],Table2[[#This Row],[FTC Screening Date]],Holidays),""))</f>
        <v/>
      </c>
      <c r="AK65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54" s="4">
        <f>COUNTIFS(Table2[Agency Name],Table2[[#This Row],[Agency Name]],Table2[Client ID],Table2[[#This Row],[Client ID]])</f>
        <v>0</v>
      </c>
    </row>
    <row r="655" spans="12:38">
      <c r="L655" s="13"/>
      <c r="M655" s="13"/>
      <c r="N655" s="13"/>
      <c r="P655" s="13"/>
      <c r="W655" s="13"/>
      <c r="X655" s="13"/>
      <c r="AA65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5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55" s="4" t="str" cm="1">
        <f t="array" aca="1" ref="AC65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55" s="4">
        <f ca="1">LEN(Table2[[#This Row],[Data Checks]])</f>
        <v>0</v>
      </c>
      <c r="AE655" s="4" t="str">
        <f>IF(LEN(TRIM(Table2[[#This Row],[Referral Date]]))=0,"",IFERROR(NETWORKDAYS(Table2[[#This Row],[Referral Date]],EOMONTH(DATE('Reporting Month'!$B$2,'Reporting Month'!$B$1,1),0),Holidays),-NETWORKDAYS(EOMONTH(DATE('Reporting Month'!$B$2,'Reporting Month'!$B$1,1),0),Table2[[#This Row],[Referral Date]],Holidays)))</f>
        <v/>
      </c>
      <c r="AF65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55" s="4" t="str">
        <f>IF(OR(Table2[[#This Row],[Referral Date]]="",Table2[[#This Row],[FTC Screening Date]]=""),"",IFERROR(DATEDIF(Table2[[#This Row],[Referral Date]],Table2[[#This Row],[FTC Screening Date]],"d"),IFERROR(IF(DATEDIF(Table2[[#This Row],[FTC Screening Date]],Table2[[#This Row],[Referral Date]],"d")&gt;0,0,""),"")))</f>
        <v/>
      </c>
      <c r="AH655" s="4" t="str">
        <f>IFERROR(VLOOKUP(Table2[[#This Row],[Agency Name]],'Dropdown Values'!A:B,2,FALSE),"")</f>
        <v/>
      </c>
      <c r="AI655" s="2" t="str">
        <f>IF(OR(Table2[[#This Row],[Current Investigation Start Date]]="",Table2[[#This Row],[Referral Date]]=""),"",IFERROR(NETWORKDAYS(I655,J655,Holidays),""))</f>
        <v/>
      </c>
      <c r="AJ655" s="2" t="str">
        <f>IF(OR(Table2[[#This Row],[Initial Engagement Attempt Date]]="",Table2[[#This Row],[FTC Screening Date]]=""),"",IFERROR(NETWORKDAYS(Table2[[#This Row],[Initial Engagement Attempt Date]],Table2[[#This Row],[FTC Screening Date]],Holidays),""))</f>
        <v/>
      </c>
      <c r="AK65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55" s="4">
        <f>COUNTIFS(Table2[Agency Name],Table2[[#This Row],[Agency Name]],Table2[Client ID],Table2[[#This Row],[Client ID]])</f>
        <v>0</v>
      </c>
    </row>
    <row r="656" spans="12:38">
      <c r="L656" s="13"/>
      <c r="M656" s="13"/>
      <c r="N656" s="13"/>
      <c r="P656" s="13"/>
      <c r="W656" s="13"/>
      <c r="X656" s="13"/>
      <c r="AA65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5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56" s="4" t="str" cm="1">
        <f t="array" aca="1" ref="AC65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56" s="4">
        <f ca="1">LEN(Table2[[#This Row],[Data Checks]])</f>
        <v>0</v>
      </c>
      <c r="AE656" s="4" t="str">
        <f>IF(LEN(TRIM(Table2[[#This Row],[Referral Date]]))=0,"",IFERROR(NETWORKDAYS(Table2[[#This Row],[Referral Date]],EOMONTH(DATE('Reporting Month'!$B$2,'Reporting Month'!$B$1,1),0),Holidays),-NETWORKDAYS(EOMONTH(DATE('Reporting Month'!$B$2,'Reporting Month'!$B$1,1),0),Table2[[#This Row],[Referral Date]],Holidays)))</f>
        <v/>
      </c>
      <c r="AF65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56" s="4" t="str">
        <f>IF(OR(Table2[[#This Row],[Referral Date]]="",Table2[[#This Row],[FTC Screening Date]]=""),"",IFERROR(DATEDIF(Table2[[#This Row],[Referral Date]],Table2[[#This Row],[FTC Screening Date]],"d"),IFERROR(IF(DATEDIF(Table2[[#This Row],[FTC Screening Date]],Table2[[#This Row],[Referral Date]],"d")&gt;0,0,""),"")))</f>
        <v/>
      </c>
      <c r="AH656" s="4" t="str">
        <f>IFERROR(VLOOKUP(Table2[[#This Row],[Agency Name]],'Dropdown Values'!A:B,2,FALSE),"")</f>
        <v/>
      </c>
      <c r="AI656" s="2" t="str">
        <f>IF(OR(Table2[[#This Row],[Current Investigation Start Date]]="",Table2[[#This Row],[Referral Date]]=""),"",IFERROR(NETWORKDAYS(I656,J656,Holidays),""))</f>
        <v/>
      </c>
      <c r="AJ656" s="2" t="str">
        <f>IF(OR(Table2[[#This Row],[Initial Engagement Attempt Date]]="",Table2[[#This Row],[FTC Screening Date]]=""),"",IFERROR(NETWORKDAYS(Table2[[#This Row],[Initial Engagement Attempt Date]],Table2[[#This Row],[FTC Screening Date]],Holidays),""))</f>
        <v/>
      </c>
      <c r="AK65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56" s="4">
        <f>COUNTIFS(Table2[Agency Name],Table2[[#This Row],[Agency Name]],Table2[Client ID],Table2[[#This Row],[Client ID]])</f>
        <v>0</v>
      </c>
    </row>
    <row r="657" spans="12:38">
      <c r="L657" s="13"/>
      <c r="M657" s="13"/>
      <c r="N657" s="13"/>
      <c r="P657" s="13"/>
      <c r="W657" s="13"/>
      <c r="X657" s="13"/>
      <c r="AA65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5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57" s="4" t="str" cm="1">
        <f t="array" aca="1" ref="AC65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57" s="4">
        <f ca="1">LEN(Table2[[#This Row],[Data Checks]])</f>
        <v>0</v>
      </c>
      <c r="AE657" s="4" t="str">
        <f>IF(LEN(TRIM(Table2[[#This Row],[Referral Date]]))=0,"",IFERROR(NETWORKDAYS(Table2[[#This Row],[Referral Date]],EOMONTH(DATE('Reporting Month'!$B$2,'Reporting Month'!$B$1,1),0),Holidays),-NETWORKDAYS(EOMONTH(DATE('Reporting Month'!$B$2,'Reporting Month'!$B$1,1),0),Table2[[#This Row],[Referral Date]],Holidays)))</f>
        <v/>
      </c>
      <c r="AF65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57" s="4" t="str">
        <f>IF(OR(Table2[[#This Row],[Referral Date]]="",Table2[[#This Row],[FTC Screening Date]]=""),"",IFERROR(DATEDIF(Table2[[#This Row],[Referral Date]],Table2[[#This Row],[FTC Screening Date]],"d"),IFERROR(IF(DATEDIF(Table2[[#This Row],[FTC Screening Date]],Table2[[#This Row],[Referral Date]],"d")&gt;0,0,""),"")))</f>
        <v/>
      </c>
      <c r="AH657" s="4" t="str">
        <f>IFERROR(VLOOKUP(Table2[[#This Row],[Agency Name]],'Dropdown Values'!A:B,2,FALSE),"")</f>
        <v/>
      </c>
      <c r="AI657" s="2" t="str">
        <f>IF(OR(Table2[[#This Row],[Current Investigation Start Date]]="",Table2[[#This Row],[Referral Date]]=""),"",IFERROR(NETWORKDAYS(I657,J657,Holidays),""))</f>
        <v/>
      </c>
      <c r="AJ657" s="2" t="str">
        <f>IF(OR(Table2[[#This Row],[Initial Engagement Attempt Date]]="",Table2[[#This Row],[FTC Screening Date]]=""),"",IFERROR(NETWORKDAYS(Table2[[#This Row],[Initial Engagement Attempt Date]],Table2[[#This Row],[FTC Screening Date]],Holidays),""))</f>
        <v/>
      </c>
      <c r="AK65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57" s="4">
        <f>COUNTIFS(Table2[Agency Name],Table2[[#This Row],[Agency Name]],Table2[Client ID],Table2[[#This Row],[Client ID]])</f>
        <v>0</v>
      </c>
    </row>
    <row r="658" spans="12:38">
      <c r="L658" s="13"/>
      <c r="M658" s="13"/>
      <c r="N658" s="13"/>
      <c r="P658" s="13"/>
      <c r="W658" s="13"/>
      <c r="X658" s="13"/>
      <c r="AA65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5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58" s="4" t="str" cm="1">
        <f t="array" aca="1" ref="AC65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58" s="4">
        <f ca="1">LEN(Table2[[#This Row],[Data Checks]])</f>
        <v>0</v>
      </c>
      <c r="AE658" s="4" t="str">
        <f>IF(LEN(TRIM(Table2[[#This Row],[Referral Date]]))=0,"",IFERROR(NETWORKDAYS(Table2[[#This Row],[Referral Date]],EOMONTH(DATE('Reporting Month'!$B$2,'Reporting Month'!$B$1,1),0),Holidays),-NETWORKDAYS(EOMONTH(DATE('Reporting Month'!$B$2,'Reporting Month'!$B$1,1),0),Table2[[#This Row],[Referral Date]],Holidays)))</f>
        <v/>
      </c>
      <c r="AF65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58" s="4" t="str">
        <f>IF(OR(Table2[[#This Row],[Referral Date]]="",Table2[[#This Row],[FTC Screening Date]]=""),"",IFERROR(DATEDIF(Table2[[#This Row],[Referral Date]],Table2[[#This Row],[FTC Screening Date]],"d"),IFERROR(IF(DATEDIF(Table2[[#This Row],[FTC Screening Date]],Table2[[#This Row],[Referral Date]],"d")&gt;0,0,""),"")))</f>
        <v/>
      </c>
      <c r="AH658" s="4" t="str">
        <f>IFERROR(VLOOKUP(Table2[[#This Row],[Agency Name]],'Dropdown Values'!A:B,2,FALSE),"")</f>
        <v/>
      </c>
      <c r="AI658" s="2" t="str">
        <f>IF(OR(Table2[[#This Row],[Current Investigation Start Date]]="",Table2[[#This Row],[Referral Date]]=""),"",IFERROR(NETWORKDAYS(I658,J658,Holidays),""))</f>
        <v/>
      </c>
      <c r="AJ658" s="2" t="str">
        <f>IF(OR(Table2[[#This Row],[Initial Engagement Attempt Date]]="",Table2[[#This Row],[FTC Screening Date]]=""),"",IFERROR(NETWORKDAYS(Table2[[#This Row],[Initial Engagement Attempt Date]],Table2[[#This Row],[FTC Screening Date]],Holidays),""))</f>
        <v/>
      </c>
      <c r="AK65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58" s="4">
        <f>COUNTIFS(Table2[Agency Name],Table2[[#This Row],[Agency Name]],Table2[Client ID],Table2[[#This Row],[Client ID]])</f>
        <v>0</v>
      </c>
    </row>
    <row r="659" spans="12:38">
      <c r="L659" s="13"/>
      <c r="M659" s="13"/>
      <c r="N659" s="13"/>
      <c r="P659" s="13"/>
      <c r="W659" s="13"/>
      <c r="X659" s="13"/>
      <c r="AA65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5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59" s="4" t="str" cm="1">
        <f t="array" aca="1" ref="AC65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59" s="4">
        <f ca="1">LEN(Table2[[#This Row],[Data Checks]])</f>
        <v>0</v>
      </c>
      <c r="AE659" s="4" t="str">
        <f>IF(LEN(TRIM(Table2[[#This Row],[Referral Date]]))=0,"",IFERROR(NETWORKDAYS(Table2[[#This Row],[Referral Date]],EOMONTH(DATE('Reporting Month'!$B$2,'Reporting Month'!$B$1,1),0),Holidays),-NETWORKDAYS(EOMONTH(DATE('Reporting Month'!$B$2,'Reporting Month'!$B$1,1),0),Table2[[#This Row],[Referral Date]],Holidays)))</f>
        <v/>
      </c>
      <c r="AF65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59" s="4" t="str">
        <f>IF(OR(Table2[[#This Row],[Referral Date]]="",Table2[[#This Row],[FTC Screening Date]]=""),"",IFERROR(DATEDIF(Table2[[#This Row],[Referral Date]],Table2[[#This Row],[FTC Screening Date]],"d"),IFERROR(IF(DATEDIF(Table2[[#This Row],[FTC Screening Date]],Table2[[#This Row],[Referral Date]],"d")&gt;0,0,""),"")))</f>
        <v/>
      </c>
      <c r="AH659" s="4" t="str">
        <f>IFERROR(VLOOKUP(Table2[[#This Row],[Agency Name]],'Dropdown Values'!A:B,2,FALSE),"")</f>
        <v/>
      </c>
      <c r="AI659" s="2" t="str">
        <f>IF(OR(Table2[[#This Row],[Current Investigation Start Date]]="",Table2[[#This Row],[Referral Date]]=""),"",IFERROR(NETWORKDAYS(I659,J659,Holidays),""))</f>
        <v/>
      </c>
      <c r="AJ659" s="2" t="str">
        <f>IF(OR(Table2[[#This Row],[Initial Engagement Attempt Date]]="",Table2[[#This Row],[FTC Screening Date]]=""),"",IFERROR(NETWORKDAYS(Table2[[#This Row],[Initial Engagement Attempt Date]],Table2[[#This Row],[FTC Screening Date]],Holidays),""))</f>
        <v/>
      </c>
      <c r="AK65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59" s="4">
        <f>COUNTIFS(Table2[Agency Name],Table2[[#This Row],[Agency Name]],Table2[Client ID],Table2[[#This Row],[Client ID]])</f>
        <v>0</v>
      </c>
    </row>
    <row r="660" spans="12:38">
      <c r="L660" s="13"/>
      <c r="M660" s="13"/>
      <c r="N660" s="13"/>
      <c r="P660" s="13"/>
      <c r="W660" s="13"/>
      <c r="X660" s="13"/>
      <c r="AA66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6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60" s="4" t="str" cm="1">
        <f t="array" aca="1" ref="AC66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60" s="4">
        <f ca="1">LEN(Table2[[#This Row],[Data Checks]])</f>
        <v>0</v>
      </c>
      <c r="AE660" s="4" t="str">
        <f>IF(LEN(TRIM(Table2[[#This Row],[Referral Date]]))=0,"",IFERROR(NETWORKDAYS(Table2[[#This Row],[Referral Date]],EOMONTH(DATE('Reporting Month'!$B$2,'Reporting Month'!$B$1,1),0),Holidays),-NETWORKDAYS(EOMONTH(DATE('Reporting Month'!$B$2,'Reporting Month'!$B$1,1),0),Table2[[#This Row],[Referral Date]],Holidays)))</f>
        <v/>
      </c>
      <c r="AF66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60" s="4" t="str">
        <f>IF(OR(Table2[[#This Row],[Referral Date]]="",Table2[[#This Row],[FTC Screening Date]]=""),"",IFERROR(DATEDIF(Table2[[#This Row],[Referral Date]],Table2[[#This Row],[FTC Screening Date]],"d"),IFERROR(IF(DATEDIF(Table2[[#This Row],[FTC Screening Date]],Table2[[#This Row],[Referral Date]],"d")&gt;0,0,""),"")))</f>
        <v/>
      </c>
      <c r="AH660" s="4" t="str">
        <f>IFERROR(VLOOKUP(Table2[[#This Row],[Agency Name]],'Dropdown Values'!A:B,2,FALSE),"")</f>
        <v/>
      </c>
      <c r="AI660" s="2" t="str">
        <f>IF(OR(Table2[[#This Row],[Current Investigation Start Date]]="",Table2[[#This Row],[Referral Date]]=""),"",IFERROR(NETWORKDAYS(I660,J660,Holidays),""))</f>
        <v/>
      </c>
      <c r="AJ660" s="2" t="str">
        <f>IF(OR(Table2[[#This Row],[Initial Engagement Attempt Date]]="",Table2[[#This Row],[FTC Screening Date]]=""),"",IFERROR(NETWORKDAYS(Table2[[#This Row],[Initial Engagement Attempt Date]],Table2[[#This Row],[FTC Screening Date]],Holidays),""))</f>
        <v/>
      </c>
      <c r="AK66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60" s="4">
        <f>COUNTIFS(Table2[Agency Name],Table2[[#This Row],[Agency Name]],Table2[Client ID],Table2[[#This Row],[Client ID]])</f>
        <v>0</v>
      </c>
    </row>
    <row r="661" spans="12:38">
      <c r="L661" s="13"/>
      <c r="M661" s="13"/>
      <c r="N661" s="13"/>
      <c r="P661" s="13"/>
      <c r="W661" s="13"/>
      <c r="X661" s="13"/>
      <c r="AA66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6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61" s="4" t="str" cm="1">
        <f t="array" aca="1" ref="AC66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61" s="4">
        <f ca="1">LEN(Table2[[#This Row],[Data Checks]])</f>
        <v>0</v>
      </c>
      <c r="AE661" s="4" t="str">
        <f>IF(LEN(TRIM(Table2[[#This Row],[Referral Date]]))=0,"",IFERROR(NETWORKDAYS(Table2[[#This Row],[Referral Date]],EOMONTH(DATE('Reporting Month'!$B$2,'Reporting Month'!$B$1,1),0),Holidays),-NETWORKDAYS(EOMONTH(DATE('Reporting Month'!$B$2,'Reporting Month'!$B$1,1),0),Table2[[#This Row],[Referral Date]],Holidays)))</f>
        <v/>
      </c>
      <c r="AF66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61" s="4" t="str">
        <f>IF(OR(Table2[[#This Row],[Referral Date]]="",Table2[[#This Row],[FTC Screening Date]]=""),"",IFERROR(DATEDIF(Table2[[#This Row],[Referral Date]],Table2[[#This Row],[FTC Screening Date]],"d"),IFERROR(IF(DATEDIF(Table2[[#This Row],[FTC Screening Date]],Table2[[#This Row],[Referral Date]],"d")&gt;0,0,""),"")))</f>
        <v/>
      </c>
      <c r="AH661" s="4" t="str">
        <f>IFERROR(VLOOKUP(Table2[[#This Row],[Agency Name]],'Dropdown Values'!A:B,2,FALSE),"")</f>
        <v/>
      </c>
      <c r="AI661" s="2" t="str">
        <f>IF(OR(Table2[[#This Row],[Current Investigation Start Date]]="",Table2[[#This Row],[Referral Date]]=""),"",IFERROR(NETWORKDAYS(I661,J661,Holidays),""))</f>
        <v/>
      </c>
      <c r="AJ661" s="2" t="str">
        <f>IF(OR(Table2[[#This Row],[Initial Engagement Attempt Date]]="",Table2[[#This Row],[FTC Screening Date]]=""),"",IFERROR(NETWORKDAYS(Table2[[#This Row],[Initial Engagement Attempt Date]],Table2[[#This Row],[FTC Screening Date]],Holidays),""))</f>
        <v/>
      </c>
      <c r="AK66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61" s="4">
        <f>COUNTIFS(Table2[Agency Name],Table2[[#This Row],[Agency Name]],Table2[Client ID],Table2[[#This Row],[Client ID]])</f>
        <v>0</v>
      </c>
    </row>
    <row r="662" spans="12:38">
      <c r="L662" s="13"/>
      <c r="M662" s="13"/>
      <c r="N662" s="13"/>
      <c r="P662" s="13"/>
      <c r="W662" s="13"/>
      <c r="X662" s="13"/>
      <c r="AA66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6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62" s="4" t="str" cm="1">
        <f t="array" aca="1" ref="AC66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62" s="4">
        <f ca="1">LEN(Table2[[#This Row],[Data Checks]])</f>
        <v>0</v>
      </c>
      <c r="AE662" s="4" t="str">
        <f>IF(LEN(TRIM(Table2[[#This Row],[Referral Date]]))=0,"",IFERROR(NETWORKDAYS(Table2[[#This Row],[Referral Date]],EOMONTH(DATE('Reporting Month'!$B$2,'Reporting Month'!$B$1,1),0),Holidays),-NETWORKDAYS(EOMONTH(DATE('Reporting Month'!$B$2,'Reporting Month'!$B$1,1),0),Table2[[#This Row],[Referral Date]],Holidays)))</f>
        <v/>
      </c>
      <c r="AF66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62" s="4" t="str">
        <f>IF(OR(Table2[[#This Row],[Referral Date]]="",Table2[[#This Row],[FTC Screening Date]]=""),"",IFERROR(DATEDIF(Table2[[#This Row],[Referral Date]],Table2[[#This Row],[FTC Screening Date]],"d"),IFERROR(IF(DATEDIF(Table2[[#This Row],[FTC Screening Date]],Table2[[#This Row],[Referral Date]],"d")&gt;0,0,""),"")))</f>
        <v/>
      </c>
      <c r="AH662" s="4" t="str">
        <f>IFERROR(VLOOKUP(Table2[[#This Row],[Agency Name]],'Dropdown Values'!A:B,2,FALSE),"")</f>
        <v/>
      </c>
      <c r="AI662" s="2" t="str">
        <f>IF(OR(Table2[[#This Row],[Current Investigation Start Date]]="",Table2[[#This Row],[Referral Date]]=""),"",IFERROR(NETWORKDAYS(I662,J662,Holidays),""))</f>
        <v/>
      </c>
      <c r="AJ662" s="2" t="str">
        <f>IF(OR(Table2[[#This Row],[Initial Engagement Attempt Date]]="",Table2[[#This Row],[FTC Screening Date]]=""),"",IFERROR(NETWORKDAYS(Table2[[#This Row],[Initial Engagement Attempt Date]],Table2[[#This Row],[FTC Screening Date]],Holidays),""))</f>
        <v/>
      </c>
      <c r="AK66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62" s="4">
        <f>COUNTIFS(Table2[Agency Name],Table2[[#This Row],[Agency Name]],Table2[Client ID],Table2[[#This Row],[Client ID]])</f>
        <v>0</v>
      </c>
    </row>
    <row r="663" spans="12:38">
      <c r="L663" s="13"/>
      <c r="M663" s="13"/>
      <c r="N663" s="13"/>
      <c r="P663" s="13"/>
      <c r="W663" s="13"/>
      <c r="X663" s="13"/>
      <c r="AA66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6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63" s="4" t="str" cm="1">
        <f t="array" aca="1" ref="AC66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63" s="4">
        <f ca="1">LEN(Table2[[#This Row],[Data Checks]])</f>
        <v>0</v>
      </c>
      <c r="AE663" s="4" t="str">
        <f>IF(LEN(TRIM(Table2[[#This Row],[Referral Date]]))=0,"",IFERROR(NETWORKDAYS(Table2[[#This Row],[Referral Date]],EOMONTH(DATE('Reporting Month'!$B$2,'Reporting Month'!$B$1,1),0),Holidays),-NETWORKDAYS(EOMONTH(DATE('Reporting Month'!$B$2,'Reporting Month'!$B$1,1),0),Table2[[#This Row],[Referral Date]],Holidays)))</f>
        <v/>
      </c>
      <c r="AF66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63" s="4" t="str">
        <f>IF(OR(Table2[[#This Row],[Referral Date]]="",Table2[[#This Row],[FTC Screening Date]]=""),"",IFERROR(DATEDIF(Table2[[#This Row],[Referral Date]],Table2[[#This Row],[FTC Screening Date]],"d"),IFERROR(IF(DATEDIF(Table2[[#This Row],[FTC Screening Date]],Table2[[#This Row],[Referral Date]],"d")&gt;0,0,""),"")))</f>
        <v/>
      </c>
      <c r="AH663" s="4" t="str">
        <f>IFERROR(VLOOKUP(Table2[[#This Row],[Agency Name]],'Dropdown Values'!A:B,2,FALSE),"")</f>
        <v/>
      </c>
      <c r="AI663" s="2" t="str">
        <f>IF(OR(Table2[[#This Row],[Current Investigation Start Date]]="",Table2[[#This Row],[Referral Date]]=""),"",IFERROR(NETWORKDAYS(I663,J663,Holidays),""))</f>
        <v/>
      </c>
      <c r="AJ663" s="2" t="str">
        <f>IF(OR(Table2[[#This Row],[Initial Engagement Attempt Date]]="",Table2[[#This Row],[FTC Screening Date]]=""),"",IFERROR(NETWORKDAYS(Table2[[#This Row],[Initial Engagement Attempt Date]],Table2[[#This Row],[FTC Screening Date]],Holidays),""))</f>
        <v/>
      </c>
      <c r="AK66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63" s="4">
        <f>COUNTIFS(Table2[Agency Name],Table2[[#This Row],[Agency Name]],Table2[Client ID],Table2[[#This Row],[Client ID]])</f>
        <v>0</v>
      </c>
    </row>
    <row r="664" spans="12:38">
      <c r="L664" s="13"/>
      <c r="M664" s="13"/>
      <c r="N664" s="13"/>
      <c r="P664" s="13"/>
      <c r="W664" s="13"/>
      <c r="X664" s="13"/>
      <c r="AA66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6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64" s="4" t="str" cm="1">
        <f t="array" aca="1" ref="AC66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64" s="4">
        <f ca="1">LEN(Table2[[#This Row],[Data Checks]])</f>
        <v>0</v>
      </c>
      <c r="AE664" s="4" t="str">
        <f>IF(LEN(TRIM(Table2[[#This Row],[Referral Date]]))=0,"",IFERROR(NETWORKDAYS(Table2[[#This Row],[Referral Date]],EOMONTH(DATE('Reporting Month'!$B$2,'Reporting Month'!$B$1,1),0),Holidays),-NETWORKDAYS(EOMONTH(DATE('Reporting Month'!$B$2,'Reporting Month'!$B$1,1),0),Table2[[#This Row],[Referral Date]],Holidays)))</f>
        <v/>
      </c>
      <c r="AF66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64" s="4" t="str">
        <f>IF(OR(Table2[[#This Row],[Referral Date]]="",Table2[[#This Row],[FTC Screening Date]]=""),"",IFERROR(DATEDIF(Table2[[#This Row],[Referral Date]],Table2[[#This Row],[FTC Screening Date]],"d"),IFERROR(IF(DATEDIF(Table2[[#This Row],[FTC Screening Date]],Table2[[#This Row],[Referral Date]],"d")&gt;0,0,""),"")))</f>
        <v/>
      </c>
      <c r="AH664" s="4" t="str">
        <f>IFERROR(VLOOKUP(Table2[[#This Row],[Agency Name]],'Dropdown Values'!A:B,2,FALSE),"")</f>
        <v/>
      </c>
      <c r="AI664" s="2" t="str">
        <f>IF(OR(Table2[[#This Row],[Current Investigation Start Date]]="",Table2[[#This Row],[Referral Date]]=""),"",IFERROR(NETWORKDAYS(I664,J664,Holidays),""))</f>
        <v/>
      </c>
      <c r="AJ664" s="2" t="str">
        <f>IF(OR(Table2[[#This Row],[Initial Engagement Attempt Date]]="",Table2[[#This Row],[FTC Screening Date]]=""),"",IFERROR(NETWORKDAYS(Table2[[#This Row],[Initial Engagement Attempt Date]],Table2[[#This Row],[FTC Screening Date]],Holidays),""))</f>
        <v/>
      </c>
      <c r="AK66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64" s="4">
        <f>COUNTIFS(Table2[Agency Name],Table2[[#This Row],[Agency Name]],Table2[Client ID],Table2[[#This Row],[Client ID]])</f>
        <v>0</v>
      </c>
    </row>
    <row r="665" spans="12:38">
      <c r="L665" s="13"/>
      <c r="M665" s="13"/>
      <c r="N665" s="13"/>
      <c r="P665" s="13"/>
      <c r="W665" s="13"/>
      <c r="X665" s="13"/>
      <c r="AA66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6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65" s="4" t="str" cm="1">
        <f t="array" aca="1" ref="AC66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65" s="4">
        <f ca="1">LEN(Table2[[#This Row],[Data Checks]])</f>
        <v>0</v>
      </c>
      <c r="AE665" s="4" t="str">
        <f>IF(LEN(TRIM(Table2[[#This Row],[Referral Date]]))=0,"",IFERROR(NETWORKDAYS(Table2[[#This Row],[Referral Date]],EOMONTH(DATE('Reporting Month'!$B$2,'Reporting Month'!$B$1,1),0),Holidays),-NETWORKDAYS(EOMONTH(DATE('Reporting Month'!$B$2,'Reporting Month'!$B$1,1),0),Table2[[#This Row],[Referral Date]],Holidays)))</f>
        <v/>
      </c>
      <c r="AF66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65" s="4" t="str">
        <f>IF(OR(Table2[[#This Row],[Referral Date]]="",Table2[[#This Row],[FTC Screening Date]]=""),"",IFERROR(DATEDIF(Table2[[#This Row],[Referral Date]],Table2[[#This Row],[FTC Screening Date]],"d"),IFERROR(IF(DATEDIF(Table2[[#This Row],[FTC Screening Date]],Table2[[#This Row],[Referral Date]],"d")&gt;0,0,""),"")))</f>
        <v/>
      </c>
      <c r="AH665" s="4" t="str">
        <f>IFERROR(VLOOKUP(Table2[[#This Row],[Agency Name]],'Dropdown Values'!A:B,2,FALSE),"")</f>
        <v/>
      </c>
      <c r="AI665" s="2" t="str">
        <f>IF(OR(Table2[[#This Row],[Current Investigation Start Date]]="",Table2[[#This Row],[Referral Date]]=""),"",IFERROR(NETWORKDAYS(I665,J665,Holidays),""))</f>
        <v/>
      </c>
      <c r="AJ665" s="2" t="str">
        <f>IF(OR(Table2[[#This Row],[Initial Engagement Attempt Date]]="",Table2[[#This Row],[FTC Screening Date]]=""),"",IFERROR(NETWORKDAYS(Table2[[#This Row],[Initial Engagement Attempt Date]],Table2[[#This Row],[FTC Screening Date]],Holidays),""))</f>
        <v/>
      </c>
      <c r="AK66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65" s="4">
        <f>COUNTIFS(Table2[Agency Name],Table2[[#This Row],[Agency Name]],Table2[Client ID],Table2[[#This Row],[Client ID]])</f>
        <v>0</v>
      </c>
    </row>
    <row r="666" spans="12:38">
      <c r="L666" s="13"/>
      <c r="M666" s="13"/>
      <c r="N666" s="13"/>
      <c r="P666" s="13"/>
      <c r="W666" s="13"/>
      <c r="X666" s="13"/>
      <c r="AA66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6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66" s="4" t="str" cm="1">
        <f t="array" aca="1" ref="AC66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66" s="4">
        <f ca="1">LEN(Table2[[#This Row],[Data Checks]])</f>
        <v>0</v>
      </c>
      <c r="AE666" s="4" t="str">
        <f>IF(LEN(TRIM(Table2[[#This Row],[Referral Date]]))=0,"",IFERROR(NETWORKDAYS(Table2[[#This Row],[Referral Date]],EOMONTH(DATE('Reporting Month'!$B$2,'Reporting Month'!$B$1,1),0),Holidays),-NETWORKDAYS(EOMONTH(DATE('Reporting Month'!$B$2,'Reporting Month'!$B$1,1),0),Table2[[#This Row],[Referral Date]],Holidays)))</f>
        <v/>
      </c>
      <c r="AF66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66" s="4" t="str">
        <f>IF(OR(Table2[[#This Row],[Referral Date]]="",Table2[[#This Row],[FTC Screening Date]]=""),"",IFERROR(DATEDIF(Table2[[#This Row],[Referral Date]],Table2[[#This Row],[FTC Screening Date]],"d"),IFERROR(IF(DATEDIF(Table2[[#This Row],[FTC Screening Date]],Table2[[#This Row],[Referral Date]],"d")&gt;0,0,""),"")))</f>
        <v/>
      </c>
      <c r="AH666" s="4" t="str">
        <f>IFERROR(VLOOKUP(Table2[[#This Row],[Agency Name]],'Dropdown Values'!A:B,2,FALSE),"")</f>
        <v/>
      </c>
      <c r="AI666" s="2" t="str">
        <f>IF(OR(Table2[[#This Row],[Current Investigation Start Date]]="",Table2[[#This Row],[Referral Date]]=""),"",IFERROR(NETWORKDAYS(I666,J666,Holidays),""))</f>
        <v/>
      </c>
      <c r="AJ666" s="2" t="str">
        <f>IF(OR(Table2[[#This Row],[Initial Engagement Attempt Date]]="",Table2[[#This Row],[FTC Screening Date]]=""),"",IFERROR(NETWORKDAYS(Table2[[#This Row],[Initial Engagement Attempt Date]],Table2[[#This Row],[FTC Screening Date]],Holidays),""))</f>
        <v/>
      </c>
      <c r="AK66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66" s="4">
        <f>COUNTIFS(Table2[Agency Name],Table2[[#This Row],[Agency Name]],Table2[Client ID],Table2[[#This Row],[Client ID]])</f>
        <v>0</v>
      </c>
    </row>
    <row r="667" spans="12:38">
      <c r="L667" s="13"/>
      <c r="M667" s="13"/>
      <c r="N667" s="13"/>
      <c r="P667" s="13"/>
      <c r="W667" s="13"/>
      <c r="X667" s="13"/>
      <c r="AA66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6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67" s="4" t="str" cm="1">
        <f t="array" aca="1" ref="AC66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67" s="4">
        <f ca="1">LEN(Table2[[#This Row],[Data Checks]])</f>
        <v>0</v>
      </c>
      <c r="AE667" s="4" t="str">
        <f>IF(LEN(TRIM(Table2[[#This Row],[Referral Date]]))=0,"",IFERROR(NETWORKDAYS(Table2[[#This Row],[Referral Date]],EOMONTH(DATE('Reporting Month'!$B$2,'Reporting Month'!$B$1,1),0),Holidays),-NETWORKDAYS(EOMONTH(DATE('Reporting Month'!$B$2,'Reporting Month'!$B$1,1),0),Table2[[#This Row],[Referral Date]],Holidays)))</f>
        <v/>
      </c>
      <c r="AF66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67" s="4" t="str">
        <f>IF(OR(Table2[[#This Row],[Referral Date]]="",Table2[[#This Row],[FTC Screening Date]]=""),"",IFERROR(DATEDIF(Table2[[#This Row],[Referral Date]],Table2[[#This Row],[FTC Screening Date]],"d"),IFERROR(IF(DATEDIF(Table2[[#This Row],[FTC Screening Date]],Table2[[#This Row],[Referral Date]],"d")&gt;0,0,""),"")))</f>
        <v/>
      </c>
      <c r="AH667" s="4" t="str">
        <f>IFERROR(VLOOKUP(Table2[[#This Row],[Agency Name]],'Dropdown Values'!A:B,2,FALSE),"")</f>
        <v/>
      </c>
      <c r="AI667" s="2" t="str">
        <f>IF(OR(Table2[[#This Row],[Current Investigation Start Date]]="",Table2[[#This Row],[Referral Date]]=""),"",IFERROR(NETWORKDAYS(I667,J667,Holidays),""))</f>
        <v/>
      </c>
      <c r="AJ667" s="2" t="str">
        <f>IF(OR(Table2[[#This Row],[Initial Engagement Attempt Date]]="",Table2[[#This Row],[FTC Screening Date]]=""),"",IFERROR(NETWORKDAYS(Table2[[#This Row],[Initial Engagement Attempt Date]],Table2[[#This Row],[FTC Screening Date]],Holidays),""))</f>
        <v/>
      </c>
      <c r="AK66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67" s="4">
        <f>COUNTIFS(Table2[Agency Name],Table2[[#This Row],[Agency Name]],Table2[Client ID],Table2[[#This Row],[Client ID]])</f>
        <v>0</v>
      </c>
    </row>
    <row r="668" spans="12:38">
      <c r="L668" s="13"/>
      <c r="M668" s="13"/>
      <c r="N668" s="13"/>
      <c r="P668" s="13"/>
      <c r="W668" s="13"/>
      <c r="X668" s="13"/>
      <c r="AA66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6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68" s="4" t="str" cm="1">
        <f t="array" aca="1" ref="AC66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68" s="4">
        <f ca="1">LEN(Table2[[#This Row],[Data Checks]])</f>
        <v>0</v>
      </c>
      <c r="AE668" s="4" t="str">
        <f>IF(LEN(TRIM(Table2[[#This Row],[Referral Date]]))=0,"",IFERROR(NETWORKDAYS(Table2[[#This Row],[Referral Date]],EOMONTH(DATE('Reporting Month'!$B$2,'Reporting Month'!$B$1,1),0),Holidays),-NETWORKDAYS(EOMONTH(DATE('Reporting Month'!$B$2,'Reporting Month'!$B$1,1),0),Table2[[#This Row],[Referral Date]],Holidays)))</f>
        <v/>
      </c>
      <c r="AF66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68" s="4" t="str">
        <f>IF(OR(Table2[[#This Row],[Referral Date]]="",Table2[[#This Row],[FTC Screening Date]]=""),"",IFERROR(DATEDIF(Table2[[#This Row],[Referral Date]],Table2[[#This Row],[FTC Screening Date]],"d"),IFERROR(IF(DATEDIF(Table2[[#This Row],[FTC Screening Date]],Table2[[#This Row],[Referral Date]],"d")&gt;0,0,""),"")))</f>
        <v/>
      </c>
      <c r="AH668" s="4" t="str">
        <f>IFERROR(VLOOKUP(Table2[[#This Row],[Agency Name]],'Dropdown Values'!A:B,2,FALSE),"")</f>
        <v/>
      </c>
      <c r="AI668" s="2" t="str">
        <f>IF(OR(Table2[[#This Row],[Current Investigation Start Date]]="",Table2[[#This Row],[Referral Date]]=""),"",IFERROR(NETWORKDAYS(I668,J668,Holidays),""))</f>
        <v/>
      </c>
      <c r="AJ668" s="2" t="str">
        <f>IF(OR(Table2[[#This Row],[Initial Engagement Attempt Date]]="",Table2[[#This Row],[FTC Screening Date]]=""),"",IFERROR(NETWORKDAYS(Table2[[#This Row],[Initial Engagement Attempt Date]],Table2[[#This Row],[FTC Screening Date]],Holidays),""))</f>
        <v/>
      </c>
      <c r="AK66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68" s="4">
        <f>COUNTIFS(Table2[Agency Name],Table2[[#This Row],[Agency Name]],Table2[Client ID],Table2[[#This Row],[Client ID]])</f>
        <v>0</v>
      </c>
    </row>
    <row r="669" spans="12:38">
      <c r="L669" s="13"/>
      <c r="M669" s="13"/>
      <c r="N669" s="13"/>
      <c r="P669" s="13"/>
      <c r="W669" s="13"/>
      <c r="X669" s="13"/>
      <c r="AA66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6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69" s="4" t="str" cm="1">
        <f t="array" aca="1" ref="AC66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69" s="4">
        <f ca="1">LEN(Table2[[#This Row],[Data Checks]])</f>
        <v>0</v>
      </c>
      <c r="AE669" s="4" t="str">
        <f>IF(LEN(TRIM(Table2[[#This Row],[Referral Date]]))=0,"",IFERROR(NETWORKDAYS(Table2[[#This Row],[Referral Date]],EOMONTH(DATE('Reporting Month'!$B$2,'Reporting Month'!$B$1,1),0),Holidays),-NETWORKDAYS(EOMONTH(DATE('Reporting Month'!$B$2,'Reporting Month'!$B$1,1),0),Table2[[#This Row],[Referral Date]],Holidays)))</f>
        <v/>
      </c>
      <c r="AF66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69" s="4" t="str">
        <f>IF(OR(Table2[[#This Row],[Referral Date]]="",Table2[[#This Row],[FTC Screening Date]]=""),"",IFERROR(DATEDIF(Table2[[#This Row],[Referral Date]],Table2[[#This Row],[FTC Screening Date]],"d"),IFERROR(IF(DATEDIF(Table2[[#This Row],[FTC Screening Date]],Table2[[#This Row],[Referral Date]],"d")&gt;0,0,""),"")))</f>
        <v/>
      </c>
      <c r="AH669" s="4" t="str">
        <f>IFERROR(VLOOKUP(Table2[[#This Row],[Agency Name]],'Dropdown Values'!A:B,2,FALSE),"")</f>
        <v/>
      </c>
      <c r="AI669" s="2" t="str">
        <f>IF(OR(Table2[[#This Row],[Current Investigation Start Date]]="",Table2[[#This Row],[Referral Date]]=""),"",IFERROR(NETWORKDAYS(I669,J669,Holidays),""))</f>
        <v/>
      </c>
      <c r="AJ669" s="2" t="str">
        <f>IF(OR(Table2[[#This Row],[Initial Engagement Attempt Date]]="",Table2[[#This Row],[FTC Screening Date]]=""),"",IFERROR(NETWORKDAYS(Table2[[#This Row],[Initial Engagement Attempt Date]],Table2[[#This Row],[FTC Screening Date]],Holidays),""))</f>
        <v/>
      </c>
      <c r="AK66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69" s="4">
        <f>COUNTIFS(Table2[Agency Name],Table2[[#This Row],[Agency Name]],Table2[Client ID],Table2[[#This Row],[Client ID]])</f>
        <v>0</v>
      </c>
    </row>
    <row r="670" spans="12:38">
      <c r="L670" s="13"/>
      <c r="M670" s="13"/>
      <c r="N670" s="13"/>
      <c r="P670" s="13"/>
      <c r="W670" s="13"/>
      <c r="X670" s="13"/>
      <c r="AA67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7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70" s="4" t="str" cm="1">
        <f t="array" aca="1" ref="AC67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70" s="4">
        <f ca="1">LEN(Table2[[#This Row],[Data Checks]])</f>
        <v>0</v>
      </c>
      <c r="AE670" s="4" t="str">
        <f>IF(LEN(TRIM(Table2[[#This Row],[Referral Date]]))=0,"",IFERROR(NETWORKDAYS(Table2[[#This Row],[Referral Date]],EOMONTH(DATE('Reporting Month'!$B$2,'Reporting Month'!$B$1,1),0),Holidays),-NETWORKDAYS(EOMONTH(DATE('Reporting Month'!$B$2,'Reporting Month'!$B$1,1),0),Table2[[#This Row],[Referral Date]],Holidays)))</f>
        <v/>
      </c>
      <c r="AF67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70" s="4" t="str">
        <f>IF(OR(Table2[[#This Row],[Referral Date]]="",Table2[[#This Row],[FTC Screening Date]]=""),"",IFERROR(DATEDIF(Table2[[#This Row],[Referral Date]],Table2[[#This Row],[FTC Screening Date]],"d"),IFERROR(IF(DATEDIF(Table2[[#This Row],[FTC Screening Date]],Table2[[#This Row],[Referral Date]],"d")&gt;0,0,""),"")))</f>
        <v/>
      </c>
      <c r="AH670" s="4" t="str">
        <f>IFERROR(VLOOKUP(Table2[[#This Row],[Agency Name]],'Dropdown Values'!A:B,2,FALSE),"")</f>
        <v/>
      </c>
      <c r="AI670" s="2" t="str">
        <f>IF(OR(Table2[[#This Row],[Current Investigation Start Date]]="",Table2[[#This Row],[Referral Date]]=""),"",IFERROR(NETWORKDAYS(I670,J670,Holidays),""))</f>
        <v/>
      </c>
      <c r="AJ670" s="2" t="str">
        <f>IF(OR(Table2[[#This Row],[Initial Engagement Attempt Date]]="",Table2[[#This Row],[FTC Screening Date]]=""),"",IFERROR(NETWORKDAYS(Table2[[#This Row],[Initial Engagement Attempt Date]],Table2[[#This Row],[FTC Screening Date]],Holidays),""))</f>
        <v/>
      </c>
      <c r="AK67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70" s="4">
        <f>COUNTIFS(Table2[Agency Name],Table2[[#This Row],[Agency Name]],Table2[Client ID],Table2[[#This Row],[Client ID]])</f>
        <v>0</v>
      </c>
    </row>
    <row r="671" spans="12:38">
      <c r="L671" s="13"/>
      <c r="M671" s="13"/>
      <c r="N671" s="13"/>
      <c r="P671" s="13"/>
      <c r="W671" s="13"/>
      <c r="X671" s="13"/>
      <c r="AA67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7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71" s="4" t="str" cm="1">
        <f t="array" aca="1" ref="AC67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71" s="4">
        <f ca="1">LEN(Table2[[#This Row],[Data Checks]])</f>
        <v>0</v>
      </c>
      <c r="AE671" s="4" t="str">
        <f>IF(LEN(TRIM(Table2[[#This Row],[Referral Date]]))=0,"",IFERROR(NETWORKDAYS(Table2[[#This Row],[Referral Date]],EOMONTH(DATE('Reporting Month'!$B$2,'Reporting Month'!$B$1,1),0),Holidays),-NETWORKDAYS(EOMONTH(DATE('Reporting Month'!$B$2,'Reporting Month'!$B$1,1),0),Table2[[#This Row],[Referral Date]],Holidays)))</f>
        <v/>
      </c>
      <c r="AF67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71" s="4" t="str">
        <f>IF(OR(Table2[[#This Row],[Referral Date]]="",Table2[[#This Row],[FTC Screening Date]]=""),"",IFERROR(DATEDIF(Table2[[#This Row],[Referral Date]],Table2[[#This Row],[FTC Screening Date]],"d"),IFERROR(IF(DATEDIF(Table2[[#This Row],[FTC Screening Date]],Table2[[#This Row],[Referral Date]],"d")&gt;0,0,""),"")))</f>
        <v/>
      </c>
      <c r="AH671" s="4" t="str">
        <f>IFERROR(VLOOKUP(Table2[[#This Row],[Agency Name]],'Dropdown Values'!A:B,2,FALSE),"")</f>
        <v/>
      </c>
      <c r="AI671" s="2" t="str">
        <f>IF(OR(Table2[[#This Row],[Current Investigation Start Date]]="",Table2[[#This Row],[Referral Date]]=""),"",IFERROR(NETWORKDAYS(I671,J671,Holidays),""))</f>
        <v/>
      </c>
      <c r="AJ671" s="2" t="str">
        <f>IF(OR(Table2[[#This Row],[Initial Engagement Attempt Date]]="",Table2[[#This Row],[FTC Screening Date]]=""),"",IFERROR(NETWORKDAYS(Table2[[#This Row],[Initial Engagement Attempt Date]],Table2[[#This Row],[FTC Screening Date]],Holidays),""))</f>
        <v/>
      </c>
      <c r="AK67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71" s="4">
        <f>COUNTIFS(Table2[Agency Name],Table2[[#This Row],[Agency Name]],Table2[Client ID],Table2[[#This Row],[Client ID]])</f>
        <v>0</v>
      </c>
    </row>
    <row r="672" spans="12:38">
      <c r="L672" s="13"/>
      <c r="M672" s="13"/>
      <c r="N672" s="13"/>
      <c r="P672" s="13"/>
      <c r="W672" s="13"/>
      <c r="X672" s="13"/>
      <c r="AA67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7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72" s="4" t="str" cm="1">
        <f t="array" aca="1" ref="AC67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72" s="4">
        <f ca="1">LEN(Table2[[#This Row],[Data Checks]])</f>
        <v>0</v>
      </c>
      <c r="AE672" s="4" t="str">
        <f>IF(LEN(TRIM(Table2[[#This Row],[Referral Date]]))=0,"",IFERROR(NETWORKDAYS(Table2[[#This Row],[Referral Date]],EOMONTH(DATE('Reporting Month'!$B$2,'Reporting Month'!$B$1,1),0),Holidays),-NETWORKDAYS(EOMONTH(DATE('Reporting Month'!$B$2,'Reporting Month'!$B$1,1),0),Table2[[#This Row],[Referral Date]],Holidays)))</f>
        <v/>
      </c>
      <c r="AF67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72" s="4" t="str">
        <f>IF(OR(Table2[[#This Row],[Referral Date]]="",Table2[[#This Row],[FTC Screening Date]]=""),"",IFERROR(DATEDIF(Table2[[#This Row],[Referral Date]],Table2[[#This Row],[FTC Screening Date]],"d"),IFERROR(IF(DATEDIF(Table2[[#This Row],[FTC Screening Date]],Table2[[#This Row],[Referral Date]],"d")&gt;0,0,""),"")))</f>
        <v/>
      </c>
      <c r="AH672" s="4" t="str">
        <f>IFERROR(VLOOKUP(Table2[[#This Row],[Agency Name]],'Dropdown Values'!A:B,2,FALSE),"")</f>
        <v/>
      </c>
      <c r="AI672" s="2" t="str">
        <f>IF(OR(Table2[[#This Row],[Current Investigation Start Date]]="",Table2[[#This Row],[Referral Date]]=""),"",IFERROR(NETWORKDAYS(I672,J672,Holidays),""))</f>
        <v/>
      </c>
      <c r="AJ672" s="2" t="str">
        <f>IF(OR(Table2[[#This Row],[Initial Engagement Attempt Date]]="",Table2[[#This Row],[FTC Screening Date]]=""),"",IFERROR(NETWORKDAYS(Table2[[#This Row],[Initial Engagement Attempt Date]],Table2[[#This Row],[FTC Screening Date]],Holidays),""))</f>
        <v/>
      </c>
      <c r="AK67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72" s="4">
        <f>COUNTIFS(Table2[Agency Name],Table2[[#This Row],[Agency Name]],Table2[Client ID],Table2[[#This Row],[Client ID]])</f>
        <v>0</v>
      </c>
    </row>
    <row r="673" spans="12:38">
      <c r="L673" s="13"/>
      <c r="M673" s="13"/>
      <c r="N673" s="13"/>
      <c r="P673" s="13"/>
      <c r="W673" s="13"/>
      <c r="X673" s="13"/>
      <c r="AA67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7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73" s="4" t="str" cm="1">
        <f t="array" aca="1" ref="AC67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73" s="4">
        <f ca="1">LEN(Table2[[#This Row],[Data Checks]])</f>
        <v>0</v>
      </c>
      <c r="AE673" s="4" t="str">
        <f>IF(LEN(TRIM(Table2[[#This Row],[Referral Date]]))=0,"",IFERROR(NETWORKDAYS(Table2[[#This Row],[Referral Date]],EOMONTH(DATE('Reporting Month'!$B$2,'Reporting Month'!$B$1,1),0),Holidays),-NETWORKDAYS(EOMONTH(DATE('Reporting Month'!$B$2,'Reporting Month'!$B$1,1),0),Table2[[#This Row],[Referral Date]],Holidays)))</f>
        <v/>
      </c>
      <c r="AF67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73" s="4" t="str">
        <f>IF(OR(Table2[[#This Row],[Referral Date]]="",Table2[[#This Row],[FTC Screening Date]]=""),"",IFERROR(DATEDIF(Table2[[#This Row],[Referral Date]],Table2[[#This Row],[FTC Screening Date]],"d"),IFERROR(IF(DATEDIF(Table2[[#This Row],[FTC Screening Date]],Table2[[#This Row],[Referral Date]],"d")&gt;0,0,""),"")))</f>
        <v/>
      </c>
      <c r="AH673" s="4" t="str">
        <f>IFERROR(VLOOKUP(Table2[[#This Row],[Agency Name]],'Dropdown Values'!A:B,2,FALSE),"")</f>
        <v/>
      </c>
      <c r="AI673" s="2" t="str">
        <f>IF(OR(Table2[[#This Row],[Current Investigation Start Date]]="",Table2[[#This Row],[Referral Date]]=""),"",IFERROR(NETWORKDAYS(I673,J673,Holidays),""))</f>
        <v/>
      </c>
      <c r="AJ673" s="2" t="str">
        <f>IF(OR(Table2[[#This Row],[Initial Engagement Attempt Date]]="",Table2[[#This Row],[FTC Screening Date]]=""),"",IFERROR(NETWORKDAYS(Table2[[#This Row],[Initial Engagement Attempt Date]],Table2[[#This Row],[FTC Screening Date]],Holidays),""))</f>
        <v/>
      </c>
      <c r="AK67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73" s="4">
        <f>COUNTIFS(Table2[Agency Name],Table2[[#This Row],[Agency Name]],Table2[Client ID],Table2[[#This Row],[Client ID]])</f>
        <v>0</v>
      </c>
    </row>
    <row r="674" spans="12:38">
      <c r="L674" s="13"/>
      <c r="M674" s="13"/>
      <c r="N674" s="13"/>
      <c r="P674" s="13"/>
      <c r="W674" s="13"/>
      <c r="X674" s="13"/>
      <c r="AA67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7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74" s="4" t="str" cm="1">
        <f t="array" aca="1" ref="AC67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74" s="4">
        <f ca="1">LEN(Table2[[#This Row],[Data Checks]])</f>
        <v>0</v>
      </c>
      <c r="AE674" s="4" t="str">
        <f>IF(LEN(TRIM(Table2[[#This Row],[Referral Date]]))=0,"",IFERROR(NETWORKDAYS(Table2[[#This Row],[Referral Date]],EOMONTH(DATE('Reporting Month'!$B$2,'Reporting Month'!$B$1,1),0),Holidays),-NETWORKDAYS(EOMONTH(DATE('Reporting Month'!$B$2,'Reporting Month'!$B$1,1),0),Table2[[#This Row],[Referral Date]],Holidays)))</f>
        <v/>
      </c>
      <c r="AF67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74" s="4" t="str">
        <f>IF(OR(Table2[[#This Row],[Referral Date]]="",Table2[[#This Row],[FTC Screening Date]]=""),"",IFERROR(DATEDIF(Table2[[#This Row],[Referral Date]],Table2[[#This Row],[FTC Screening Date]],"d"),IFERROR(IF(DATEDIF(Table2[[#This Row],[FTC Screening Date]],Table2[[#This Row],[Referral Date]],"d")&gt;0,0,""),"")))</f>
        <v/>
      </c>
      <c r="AH674" s="4" t="str">
        <f>IFERROR(VLOOKUP(Table2[[#This Row],[Agency Name]],'Dropdown Values'!A:B,2,FALSE),"")</f>
        <v/>
      </c>
      <c r="AI674" s="2" t="str">
        <f>IF(OR(Table2[[#This Row],[Current Investigation Start Date]]="",Table2[[#This Row],[Referral Date]]=""),"",IFERROR(NETWORKDAYS(I674,J674,Holidays),""))</f>
        <v/>
      </c>
      <c r="AJ674" s="2" t="str">
        <f>IF(OR(Table2[[#This Row],[Initial Engagement Attempt Date]]="",Table2[[#This Row],[FTC Screening Date]]=""),"",IFERROR(NETWORKDAYS(Table2[[#This Row],[Initial Engagement Attempt Date]],Table2[[#This Row],[FTC Screening Date]],Holidays),""))</f>
        <v/>
      </c>
      <c r="AK67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74" s="4">
        <f>COUNTIFS(Table2[Agency Name],Table2[[#This Row],[Agency Name]],Table2[Client ID],Table2[[#This Row],[Client ID]])</f>
        <v>0</v>
      </c>
    </row>
    <row r="675" spans="12:38">
      <c r="L675" s="13"/>
      <c r="M675" s="13"/>
      <c r="N675" s="13"/>
      <c r="P675" s="13"/>
      <c r="W675" s="13"/>
      <c r="X675" s="13"/>
      <c r="AA67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7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75" s="4" t="str" cm="1">
        <f t="array" aca="1" ref="AC67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75" s="4">
        <f ca="1">LEN(Table2[[#This Row],[Data Checks]])</f>
        <v>0</v>
      </c>
      <c r="AE675" s="4" t="str">
        <f>IF(LEN(TRIM(Table2[[#This Row],[Referral Date]]))=0,"",IFERROR(NETWORKDAYS(Table2[[#This Row],[Referral Date]],EOMONTH(DATE('Reporting Month'!$B$2,'Reporting Month'!$B$1,1),0),Holidays),-NETWORKDAYS(EOMONTH(DATE('Reporting Month'!$B$2,'Reporting Month'!$B$1,1),0),Table2[[#This Row],[Referral Date]],Holidays)))</f>
        <v/>
      </c>
      <c r="AF67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75" s="4" t="str">
        <f>IF(OR(Table2[[#This Row],[Referral Date]]="",Table2[[#This Row],[FTC Screening Date]]=""),"",IFERROR(DATEDIF(Table2[[#This Row],[Referral Date]],Table2[[#This Row],[FTC Screening Date]],"d"),IFERROR(IF(DATEDIF(Table2[[#This Row],[FTC Screening Date]],Table2[[#This Row],[Referral Date]],"d")&gt;0,0,""),"")))</f>
        <v/>
      </c>
      <c r="AH675" s="4" t="str">
        <f>IFERROR(VLOOKUP(Table2[[#This Row],[Agency Name]],'Dropdown Values'!A:B,2,FALSE),"")</f>
        <v/>
      </c>
      <c r="AI675" s="2" t="str">
        <f>IF(OR(Table2[[#This Row],[Current Investigation Start Date]]="",Table2[[#This Row],[Referral Date]]=""),"",IFERROR(NETWORKDAYS(I675,J675,Holidays),""))</f>
        <v/>
      </c>
      <c r="AJ675" s="2" t="str">
        <f>IF(OR(Table2[[#This Row],[Initial Engagement Attempt Date]]="",Table2[[#This Row],[FTC Screening Date]]=""),"",IFERROR(NETWORKDAYS(Table2[[#This Row],[Initial Engagement Attempt Date]],Table2[[#This Row],[FTC Screening Date]],Holidays),""))</f>
        <v/>
      </c>
      <c r="AK67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75" s="4">
        <f>COUNTIFS(Table2[Agency Name],Table2[[#This Row],[Agency Name]],Table2[Client ID],Table2[[#This Row],[Client ID]])</f>
        <v>0</v>
      </c>
    </row>
    <row r="676" spans="12:38">
      <c r="L676" s="13"/>
      <c r="M676" s="13"/>
      <c r="N676" s="13"/>
      <c r="P676" s="13"/>
      <c r="W676" s="13"/>
      <c r="X676" s="13"/>
      <c r="AA67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7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76" s="4" t="str" cm="1">
        <f t="array" aca="1" ref="AC67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76" s="4">
        <f ca="1">LEN(Table2[[#This Row],[Data Checks]])</f>
        <v>0</v>
      </c>
      <c r="AE676" s="4" t="str">
        <f>IF(LEN(TRIM(Table2[[#This Row],[Referral Date]]))=0,"",IFERROR(NETWORKDAYS(Table2[[#This Row],[Referral Date]],EOMONTH(DATE('Reporting Month'!$B$2,'Reporting Month'!$B$1,1),0),Holidays),-NETWORKDAYS(EOMONTH(DATE('Reporting Month'!$B$2,'Reporting Month'!$B$1,1),0),Table2[[#This Row],[Referral Date]],Holidays)))</f>
        <v/>
      </c>
      <c r="AF67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76" s="4" t="str">
        <f>IF(OR(Table2[[#This Row],[Referral Date]]="",Table2[[#This Row],[FTC Screening Date]]=""),"",IFERROR(DATEDIF(Table2[[#This Row],[Referral Date]],Table2[[#This Row],[FTC Screening Date]],"d"),IFERROR(IF(DATEDIF(Table2[[#This Row],[FTC Screening Date]],Table2[[#This Row],[Referral Date]],"d")&gt;0,0,""),"")))</f>
        <v/>
      </c>
      <c r="AH676" s="4" t="str">
        <f>IFERROR(VLOOKUP(Table2[[#This Row],[Agency Name]],'Dropdown Values'!A:B,2,FALSE),"")</f>
        <v/>
      </c>
      <c r="AI676" s="2" t="str">
        <f>IF(OR(Table2[[#This Row],[Current Investigation Start Date]]="",Table2[[#This Row],[Referral Date]]=""),"",IFERROR(NETWORKDAYS(I676,J676,Holidays),""))</f>
        <v/>
      </c>
      <c r="AJ676" s="2" t="str">
        <f>IF(OR(Table2[[#This Row],[Initial Engagement Attempt Date]]="",Table2[[#This Row],[FTC Screening Date]]=""),"",IFERROR(NETWORKDAYS(Table2[[#This Row],[Initial Engagement Attempt Date]],Table2[[#This Row],[FTC Screening Date]],Holidays),""))</f>
        <v/>
      </c>
      <c r="AK67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76" s="4">
        <f>COUNTIFS(Table2[Agency Name],Table2[[#This Row],[Agency Name]],Table2[Client ID],Table2[[#This Row],[Client ID]])</f>
        <v>0</v>
      </c>
    </row>
    <row r="677" spans="12:38">
      <c r="L677" s="13"/>
      <c r="M677" s="13"/>
      <c r="N677" s="13"/>
      <c r="P677" s="13"/>
      <c r="W677" s="13"/>
      <c r="X677" s="13"/>
      <c r="AA67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7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77" s="4" t="str" cm="1">
        <f t="array" aca="1" ref="AC67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77" s="4">
        <f ca="1">LEN(Table2[[#This Row],[Data Checks]])</f>
        <v>0</v>
      </c>
      <c r="AE677" s="4" t="str">
        <f>IF(LEN(TRIM(Table2[[#This Row],[Referral Date]]))=0,"",IFERROR(NETWORKDAYS(Table2[[#This Row],[Referral Date]],EOMONTH(DATE('Reporting Month'!$B$2,'Reporting Month'!$B$1,1),0),Holidays),-NETWORKDAYS(EOMONTH(DATE('Reporting Month'!$B$2,'Reporting Month'!$B$1,1),0),Table2[[#This Row],[Referral Date]],Holidays)))</f>
        <v/>
      </c>
      <c r="AF67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77" s="4" t="str">
        <f>IF(OR(Table2[[#This Row],[Referral Date]]="",Table2[[#This Row],[FTC Screening Date]]=""),"",IFERROR(DATEDIF(Table2[[#This Row],[Referral Date]],Table2[[#This Row],[FTC Screening Date]],"d"),IFERROR(IF(DATEDIF(Table2[[#This Row],[FTC Screening Date]],Table2[[#This Row],[Referral Date]],"d")&gt;0,0,""),"")))</f>
        <v/>
      </c>
      <c r="AH677" s="4" t="str">
        <f>IFERROR(VLOOKUP(Table2[[#This Row],[Agency Name]],'Dropdown Values'!A:B,2,FALSE),"")</f>
        <v/>
      </c>
      <c r="AI677" s="2" t="str">
        <f>IF(OR(Table2[[#This Row],[Current Investigation Start Date]]="",Table2[[#This Row],[Referral Date]]=""),"",IFERROR(NETWORKDAYS(I677,J677,Holidays),""))</f>
        <v/>
      </c>
      <c r="AJ677" s="2" t="str">
        <f>IF(OR(Table2[[#This Row],[Initial Engagement Attempt Date]]="",Table2[[#This Row],[FTC Screening Date]]=""),"",IFERROR(NETWORKDAYS(Table2[[#This Row],[Initial Engagement Attempt Date]],Table2[[#This Row],[FTC Screening Date]],Holidays),""))</f>
        <v/>
      </c>
      <c r="AK67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77" s="4">
        <f>COUNTIFS(Table2[Agency Name],Table2[[#This Row],[Agency Name]],Table2[Client ID],Table2[[#This Row],[Client ID]])</f>
        <v>0</v>
      </c>
    </row>
    <row r="678" spans="12:38">
      <c r="L678" s="13"/>
      <c r="M678" s="13"/>
      <c r="N678" s="13"/>
      <c r="P678" s="13"/>
      <c r="W678" s="13"/>
      <c r="X678" s="13"/>
      <c r="AA67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7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78" s="4" t="str" cm="1">
        <f t="array" aca="1" ref="AC67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78" s="4">
        <f ca="1">LEN(Table2[[#This Row],[Data Checks]])</f>
        <v>0</v>
      </c>
      <c r="AE678" s="4" t="str">
        <f>IF(LEN(TRIM(Table2[[#This Row],[Referral Date]]))=0,"",IFERROR(NETWORKDAYS(Table2[[#This Row],[Referral Date]],EOMONTH(DATE('Reporting Month'!$B$2,'Reporting Month'!$B$1,1),0),Holidays),-NETWORKDAYS(EOMONTH(DATE('Reporting Month'!$B$2,'Reporting Month'!$B$1,1),0),Table2[[#This Row],[Referral Date]],Holidays)))</f>
        <v/>
      </c>
      <c r="AF67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78" s="4" t="str">
        <f>IF(OR(Table2[[#This Row],[Referral Date]]="",Table2[[#This Row],[FTC Screening Date]]=""),"",IFERROR(DATEDIF(Table2[[#This Row],[Referral Date]],Table2[[#This Row],[FTC Screening Date]],"d"),IFERROR(IF(DATEDIF(Table2[[#This Row],[FTC Screening Date]],Table2[[#This Row],[Referral Date]],"d")&gt;0,0,""),"")))</f>
        <v/>
      </c>
      <c r="AH678" s="4" t="str">
        <f>IFERROR(VLOOKUP(Table2[[#This Row],[Agency Name]],'Dropdown Values'!A:B,2,FALSE),"")</f>
        <v/>
      </c>
      <c r="AI678" s="2" t="str">
        <f>IF(OR(Table2[[#This Row],[Current Investigation Start Date]]="",Table2[[#This Row],[Referral Date]]=""),"",IFERROR(NETWORKDAYS(I678,J678,Holidays),""))</f>
        <v/>
      </c>
      <c r="AJ678" s="2" t="str">
        <f>IF(OR(Table2[[#This Row],[Initial Engagement Attempt Date]]="",Table2[[#This Row],[FTC Screening Date]]=""),"",IFERROR(NETWORKDAYS(Table2[[#This Row],[Initial Engagement Attempt Date]],Table2[[#This Row],[FTC Screening Date]],Holidays),""))</f>
        <v/>
      </c>
      <c r="AK67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78" s="4">
        <f>COUNTIFS(Table2[Agency Name],Table2[[#This Row],[Agency Name]],Table2[Client ID],Table2[[#This Row],[Client ID]])</f>
        <v>0</v>
      </c>
    </row>
    <row r="679" spans="12:38">
      <c r="L679" s="13"/>
      <c r="M679" s="13"/>
      <c r="N679" s="13"/>
      <c r="P679" s="13"/>
      <c r="W679" s="13"/>
      <c r="X679" s="13"/>
      <c r="AA67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7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79" s="4" t="str" cm="1">
        <f t="array" aca="1" ref="AC67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79" s="4">
        <f ca="1">LEN(Table2[[#This Row],[Data Checks]])</f>
        <v>0</v>
      </c>
      <c r="AE679" s="4" t="str">
        <f>IF(LEN(TRIM(Table2[[#This Row],[Referral Date]]))=0,"",IFERROR(NETWORKDAYS(Table2[[#This Row],[Referral Date]],EOMONTH(DATE('Reporting Month'!$B$2,'Reporting Month'!$B$1,1),0),Holidays),-NETWORKDAYS(EOMONTH(DATE('Reporting Month'!$B$2,'Reporting Month'!$B$1,1),0),Table2[[#This Row],[Referral Date]],Holidays)))</f>
        <v/>
      </c>
      <c r="AF67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79" s="4" t="str">
        <f>IF(OR(Table2[[#This Row],[Referral Date]]="",Table2[[#This Row],[FTC Screening Date]]=""),"",IFERROR(DATEDIF(Table2[[#This Row],[Referral Date]],Table2[[#This Row],[FTC Screening Date]],"d"),IFERROR(IF(DATEDIF(Table2[[#This Row],[FTC Screening Date]],Table2[[#This Row],[Referral Date]],"d")&gt;0,0,""),"")))</f>
        <v/>
      </c>
      <c r="AH679" s="4" t="str">
        <f>IFERROR(VLOOKUP(Table2[[#This Row],[Agency Name]],'Dropdown Values'!A:B,2,FALSE),"")</f>
        <v/>
      </c>
      <c r="AI679" s="2" t="str">
        <f>IF(OR(Table2[[#This Row],[Current Investigation Start Date]]="",Table2[[#This Row],[Referral Date]]=""),"",IFERROR(NETWORKDAYS(I679,J679,Holidays),""))</f>
        <v/>
      </c>
      <c r="AJ679" s="2" t="str">
        <f>IF(OR(Table2[[#This Row],[Initial Engagement Attempt Date]]="",Table2[[#This Row],[FTC Screening Date]]=""),"",IFERROR(NETWORKDAYS(Table2[[#This Row],[Initial Engagement Attempt Date]],Table2[[#This Row],[FTC Screening Date]],Holidays),""))</f>
        <v/>
      </c>
      <c r="AK67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79" s="4">
        <f>COUNTIFS(Table2[Agency Name],Table2[[#This Row],[Agency Name]],Table2[Client ID],Table2[[#This Row],[Client ID]])</f>
        <v>0</v>
      </c>
    </row>
    <row r="680" spans="12:38">
      <c r="L680" s="13"/>
      <c r="M680" s="13"/>
      <c r="N680" s="13"/>
      <c r="P680" s="13"/>
      <c r="W680" s="13"/>
      <c r="X680" s="13"/>
      <c r="AA68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8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80" s="4" t="str" cm="1">
        <f t="array" aca="1" ref="AC68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80" s="4">
        <f ca="1">LEN(Table2[[#This Row],[Data Checks]])</f>
        <v>0</v>
      </c>
      <c r="AE680" s="4" t="str">
        <f>IF(LEN(TRIM(Table2[[#This Row],[Referral Date]]))=0,"",IFERROR(NETWORKDAYS(Table2[[#This Row],[Referral Date]],EOMONTH(DATE('Reporting Month'!$B$2,'Reporting Month'!$B$1,1),0),Holidays),-NETWORKDAYS(EOMONTH(DATE('Reporting Month'!$B$2,'Reporting Month'!$B$1,1),0),Table2[[#This Row],[Referral Date]],Holidays)))</f>
        <v/>
      </c>
      <c r="AF68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80" s="4" t="str">
        <f>IF(OR(Table2[[#This Row],[Referral Date]]="",Table2[[#This Row],[FTC Screening Date]]=""),"",IFERROR(DATEDIF(Table2[[#This Row],[Referral Date]],Table2[[#This Row],[FTC Screening Date]],"d"),IFERROR(IF(DATEDIF(Table2[[#This Row],[FTC Screening Date]],Table2[[#This Row],[Referral Date]],"d")&gt;0,0,""),"")))</f>
        <v/>
      </c>
      <c r="AH680" s="4" t="str">
        <f>IFERROR(VLOOKUP(Table2[[#This Row],[Agency Name]],'Dropdown Values'!A:B,2,FALSE),"")</f>
        <v/>
      </c>
      <c r="AI680" s="2" t="str">
        <f>IF(OR(Table2[[#This Row],[Current Investigation Start Date]]="",Table2[[#This Row],[Referral Date]]=""),"",IFERROR(NETWORKDAYS(I680,J680,Holidays),""))</f>
        <v/>
      </c>
      <c r="AJ680" s="2" t="str">
        <f>IF(OR(Table2[[#This Row],[Initial Engagement Attempt Date]]="",Table2[[#This Row],[FTC Screening Date]]=""),"",IFERROR(NETWORKDAYS(Table2[[#This Row],[Initial Engagement Attempt Date]],Table2[[#This Row],[FTC Screening Date]],Holidays),""))</f>
        <v/>
      </c>
      <c r="AK68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80" s="4">
        <f>COUNTIFS(Table2[Agency Name],Table2[[#This Row],[Agency Name]],Table2[Client ID],Table2[[#This Row],[Client ID]])</f>
        <v>0</v>
      </c>
    </row>
    <row r="681" spans="12:38">
      <c r="L681" s="13"/>
      <c r="M681" s="13"/>
      <c r="N681" s="13"/>
      <c r="P681" s="13"/>
      <c r="W681" s="13"/>
      <c r="X681" s="13"/>
      <c r="AA68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8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81" s="4" t="str" cm="1">
        <f t="array" aca="1" ref="AC68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81" s="4">
        <f ca="1">LEN(Table2[[#This Row],[Data Checks]])</f>
        <v>0</v>
      </c>
      <c r="AE681" s="4" t="str">
        <f>IF(LEN(TRIM(Table2[[#This Row],[Referral Date]]))=0,"",IFERROR(NETWORKDAYS(Table2[[#This Row],[Referral Date]],EOMONTH(DATE('Reporting Month'!$B$2,'Reporting Month'!$B$1,1),0),Holidays),-NETWORKDAYS(EOMONTH(DATE('Reporting Month'!$B$2,'Reporting Month'!$B$1,1),0),Table2[[#This Row],[Referral Date]],Holidays)))</f>
        <v/>
      </c>
      <c r="AF68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81" s="4" t="str">
        <f>IF(OR(Table2[[#This Row],[Referral Date]]="",Table2[[#This Row],[FTC Screening Date]]=""),"",IFERROR(DATEDIF(Table2[[#This Row],[Referral Date]],Table2[[#This Row],[FTC Screening Date]],"d"),IFERROR(IF(DATEDIF(Table2[[#This Row],[FTC Screening Date]],Table2[[#This Row],[Referral Date]],"d")&gt;0,0,""),"")))</f>
        <v/>
      </c>
      <c r="AH681" s="4" t="str">
        <f>IFERROR(VLOOKUP(Table2[[#This Row],[Agency Name]],'Dropdown Values'!A:B,2,FALSE),"")</f>
        <v/>
      </c>
      <c r="AI681" s="2" t="str">
        <f>IF(OR(Table2[[#This Row],[Current Investigation Start Date]]="",Table2[[#This Row],[Referral Date]]=""),"",IFERROR(NETWORKDAYS(I681,J681,Holidays),""))</f>
        <v/>
      </c>
      <c r="AJ681" s="2" t="str">
        <f>IF(OR(Table2[[#This Row],[Initial Engagement Attempt Date]]="",Table2[[#This Row],[FTC Screening Date]]=""),"",IFERROR(NETWORKDAYS(Table2[[#This Row],[Initial Engagement Attempt Date]],Table2[[#This Row],[FTC Screening Date]],Holidays),""))</f>
        <v/>
      </c>
      <c r="AK68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81" s="4">
        <f>COUNTIFS(Table2[Agency Name],Table2[[#This Row],[Agency Name]],Table2[Client ID],Table2[[#This Row],[Client ID]])</f>
        <v>0</v>
      </c>
    </row>
    <row r="682" spans="12:38">
      <c r="L682" s="13"/>
      <c r="M682" s="13"/>
      <c r="N682" s="13"/>
      <c r="P682" s="13"/>
      <c r="W682" s="13"/>
      <c r="X682" s="13"/>
      <c r="AA68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8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82" s="4" t="str" cm="1">
        <f t="array" aca="1" ref="AC68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82" s="4">
        <f ca="1">LEN(Table2[[#This Row],[Data Checks]])</f>
        <v>0</v>
      </c>
      <c r="AE682" s="4" t="str">
        <f>IF(LEN(TRIM(Table2[[#This Row],[Referral Date]]))=0,"",IFERROR(NETWORKDAYS(Table2[[#This Row],[Referral Date]],EOMONTH(DATE('Reporting Month'!$B$2,'Reporting Month'!$B$1,1),0),Holidays),-NETWORKDAYS(EOMONTH(DATE('Reporting Month'!$B$2,'Reporting Month'!$B$1,1),0),Table2[[#This Row],[Referral Date]],Holidays)))</f>
        <v/>
      </c>
      <c r="AF68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82" s="4" t="str">
        <f>IF(OR(Table2[[#This Row],[Referral Date]]="",Table2[[#This Row],[FTC Screening Date]]=""),"",IFERROR(DATEDIF(Table2[[#This Row],[Referral Date]],Table2[[#This Row],[FTC Screening Date]],"d"),IFERROR(IF(DATEDIF(Table2[[#This Row],[FTC Screening Date]],Table2[[#This Row],[Referral Date]],"d")&gt;0,0,""),"")))</f>
        <v/>
      </c>
      <c r="AH682" s="4" t="str">
        <f>IFERROR(VLOOKUP(Table2[[#This Row],[Agency Name]],'Dropdown Values'!A:B,2,FALSE),"")</f>
        <v/>
      </c>
      <c r="AI682" s="2" t="str">
        <f>IF(OR(Table2[[#This Row],[Current Investigation Start Date]]="",Table2[[#This Row],[Referral Date]]=""),"",IFERROR(NETWORKDAYS(I682,J682,Holidays),""))</f>
        <v/>
      </c>
      <c r="AJ682" s="2" t="str">
        <f>IF(OR(Table2[[#This Row],[Initial Engagement Attempt Date]]="",Table2[[#This Row],[FTC Screening Date]]=""),"",IFERROR(NETWORKDAYS(Table2[[#This Row],[Initial Engagement Attempt Date]],Table2[[#This Row],[FTC Screening Date]],Holidays),""))</f>
        <v/>
      </c>
      <c r="AK68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82" s="4">
        <f>COUNTIFS(Table2[Agency Name],Table2[[#This Row],[Agency Name]],Table2[Client ID],Table2[[#This Row],[Client ID]])</f>
        <v>0</v>
      </c>
    </row>
    <row r="683" spans="12:38">
      <c r="L683" s="13"/>
      <c r="M683" s="13"/>
      <c r="N683" s="13"/>
      <c r="P683" s="13"/>
      <c r="W683" s="13"/>
      <c r="X683" s="13"/>
      <c r="AA68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8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83" s="4" t="str" cm="1">
        <f t="array" aca="1" ref="AC68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83" s="4">
        <f ca="1">LEN(Table2[[#This Row],[Data Checks]])</f>
        <v>0</v>
      </c>
      <c r="AE683" s="4" t="str">
        <f>IF(LEN(TRIM(Table2[[#This Row],[Referral Date]]))=0,"",IFERROR(NETWORKDAYS(Table2[[#This Row],[Referral Date]],EOMONTH(DATE('Reporting Month'!$B$2,'Reporting Month'!$B$1,1),0),Holidays),-NETWORKDAYS(EOMONTH(DATE('Reporting Month'!$B$2,'Reporting Month'!$B$1,1),0),Table2[[#This Row],[Referral Date]],Holidays)))</f>
        <v/>
      </c>
      <c r="AF68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83" s="4" t="str">
        <f>IF(OR(Table2[[#This Row],[Referral Date]]="",Table2[[#This Row],[FTC Screening Date]]=""),"",IFERROR(DATEDIF(Table2[[#This Row],[Referral Date]],Table2[[#This Row],[FTC Screening Date]],"d"),IFERROR(IF(DATEDIF(Table2[[#This Row],[FTC Screening Date]],Table2[[#This Row],[Referral Date]],"d")&gt;0,0,""),"")))</f>
        <v/>
      </c>
      <c r="AH683" s="4" t="str">
        <f>IFERROR(VLOOKUP(Table2[[#This Row],[Agency Name]],'Dropdown Values'!A:B,2,FALSE),"")</f>
        <v/>
      </c>
      <c r="AI683" s="2" t="str">
        <f>IF(OR(Table2[[#This Row],[Current Investigation Start Date]]="",Table2[[#This Row],[Referral Date]]=""),"",IFERROR(NETWORKDAYS(I683,J683,Holidays),""))</f>
        <v/>
      </c>
      <c r="AJ683" s="2" t="str">
        <f>IF(OR(Table2[[#This Row],[Initial Engagement Attempt Date]]="",Table2[[#This Row],[FTC Screening Date]]=""),"",IFERROR(NETWORKDAYS(Table2[[#This Row],[Initial Engagement Attempt Date]],Table2[[#This Row],[FTC Screening Date]],Holidays),""))</f>
        <v/>
      </c>
      <c r="AK68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83" s="4">
        <f>COUNTIFS(Table2[Agency Name],Table2[[#This Row],[Agency Name]],Table2[Client ID],Table2[[#This Row],[Client ID]])</f>
        <v>0</v>
      </c>
    </row>
    <row r="684" spans="12:38">
      <c r="L684" s="13"/>
      <c r="M684" s="13"/>
      <c r="N684" s="13"/>
      <c r="P684" s="13"/>
      <c r="W684" s="13"/>
      <c r="X684" s="13"/>
      <c r="AA68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8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84" s="4" t="str" cm="1">
        <f t="array" aca="1" ref="AC68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84" s="4">
        <f ca="1">LEN(Table2[[#This Row],[Data Checks]])</f>
        <v>0</v>
      </c>
      <c r="AE684" s="4" t="str">
        <f>IF(LEN(TRIM(Table2[[#This Row],[Referral Date]]))=0,"",IFERROR(NETWORKDAYS(Table2[[#This Row],[Referral Date]],EOMONTH(DATE('Reporting Month'!$B$2,'Reporting Month'!$B$1,1),0),Holidays),-NETWORKDAYS(EOMONTH(DATE('Reporting Month'!$B$2,'Reporting Month'!$B$1,1),0),Table2[[#This Row],[Referral Date]],Holidays)))</f>
        <v/>
      </c>
      <c r="AF68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84" s="4" t="str">
        <f>IF(OR(Table2[[#This Row],[Referral Date]]="",Table2[[#This Row],[FTC Screening Date]]=""),"",IFERROR(DATEDIF(Table2[[#This Row],[Referral Date]],Table2[[#This Row],[FTC Screening Date]],"d"),IFERROR(IF(DATEDIF(Table2[[#This Row],[FTC Screening Date]],Table2[[#This Row],[Referral Date]],"d")&gt;0,0,""),"")))</f>
        <v/>
      </c>
      <c r="AH684" s="4" t="str">
        <f>IFERROR(VLOOKUP(Table2[[#This Row],[Agency Name]],'Dropdown Values'!A:B,2,FALSE),"")</f>
        <v/>
      </c>
      <c r="AI684" s="2" t="str">
        <f>IF(OR(Table2[[#This Row],[Current Investigation Start Date]]="",Table2[[#This Row],[Referral Date]]=""),"",IFERROR(NETWORKDAYS(I684,J684,Holidays),""))</f>
        <v/>
      </c>
      <c r="AJ684" s="2" t="str">
        <f>IF(OR(Table2[[#This Row],[Initial Engagement Attempt Date]]="",Table2[[#This Row],[FTC Screening Date]]=""),"",IFERROR(NETWORKDAYS(Table2[[#This Row],[Initial Engagement Attempt Date]],Table2[[#This Row],[FTC Screening Date]],Holidays),""))</f>
        <v/>
      </c>
      <c r="AK68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84" s="4">
        <f>COUNTIFS(Table2[Agency Name],Table2[[#This Row],[Agency Name]],Table2[Client ID],Table2[[#This Row],[Client ID]])</f>
        <v>0</v>
      </c>
    </row>
    <row r="685" spans="12:38">
      <c r="L685" s="13"/>
      <c r="M685" s="13"/>
      <c r="N685" s="13"/>
      <c r="P685" s="13"/>
      <c r="W685" s="13"/>
      <c r="X685" s="13"/>
      <c r="AA68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8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85" s="4" t="str" cm="1">
        <f t="array" aca="1" ref="AC68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85" s="4">
        <f ca="1">LEN(Table2[[#This Row],[Data Checks]])</f>
        <v>0</v>
      </c>
      <c r="AE685" s="4" t="str">
        <f>IF(LEN(TRIM(Table2[[#This Row],[Referral Date]]))=0,"",IFERROR(NETWORKDAYS(Table2[[#This Row],[Referral Date]],EOMONTH(DATE('Reporting Month'!$B$2,'Reporting Month'!$B$1,1),0),Holidays),-NETWORKDAYS(EOMONTH(DATE('Reporting Month'!$B$2,'Reporting Month'!$B$1,1),0),Table2[[#This Row],[Referral Date]],Holidays)))</f>
        <v/>
      </c>
      <c r="AF68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85" s="4" t="str">
        <f>IF(OR(Table2[[#This Row],[Referral Date]]="",Table2[[#This Row],[FTC Screening Date]]=""),"",IFERROR(DATEDIF(Table2[[#This Row],[Referral Date]],Table2[[#This Row],[FTC Screening Date]],"d"),IFERROR(IF(DATEDIF(Table2[[#This Row],[FTC Screening Date]],Table2[[#This Row],[Referral Date]],"d")&gt;0,0,""),"")))</f>
        <v/>
      </c>
      <c r="AH685" s="4" t="str">
        <f>IFERROR(VLOOKUP(Table2[[#This Row],[Agency Name]],'Dropdown Values'!A:B,2,FALSE),"")</f>
        <v/>
      </c>
      <c r="AI685" s="2" t="str">
        <f>IF(OR(Table2[[#This Row],[Current Investigation Start Date]]="",Table2[[#This Row],[Referral Date]]=""),"",IFERROR(NETWORKDAYS(I685,J685,Holidays),""))</f>
        <v/>
      </c>
      <c r="AJ685" s="2" t="str">
        <f>IF(OR(Table2[[#This Row],[Initial Engagement Attempt Date]]="",Table2[[#This Row],[FTC Screening Date]]=""),"",IFERROR(NETWORKDAYS(Table2[[#This Row],[Initial Engagement Attempt Date]],Table2[[#This Row],[FTC Screening Date]],Holidays),""))</f>
        <v/>
      </c>
      <c r="AK68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85" s="4">
        <f>COUNTIFS(Table2[Agency Name],Table2[[#This Row],[Agency Name]],Table2[Client ID],Table2[[#This Row],[Client ID]])</f>
        <v>0</v>
      </c>
    </row>
    <row r="686" spans="12:38">
      <c r="L686" s="13"/>
      <c r="M686" s="13"/>
      <c r="N686" s="13"/>
      <c r="P686" s="13"/>
      <c r="W686" s="13"/>
      <c r="X686" s="13"/>
      <c r="AA68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8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86" s="4" t="str" cm="1">
        <f t="array" aca="1" ref="AC68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86" s="4">
        <f ca="1">LEN(Table2[[#This Row],[Data Checks]])</f>
        <v>0</v>
      </c>
      <c r="AE686" s="4" t="str">
        <f>IF(LEN(TRIM(Table2[[#This Row],[Referral Date]]))=0,"",IFERROR(NETWORKDAYS(Table2[[#This Row],[Referral Date]],EOMONTH(DATE('Reporting Month'!$B$2,'Reporting Month'!$B$1,1),0),Holidays),-NETWORKDAYS(EOMONTH(DATE('Reporting Month'!$B$2,'Reporting Month'!$B$1,1),0),Table2[[#This Row],[Referral Date]],Holidays)))</f>
        <v/>
      </c>
      <c r="AF68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86" s="4" t="str">
        <f>IF(OR(Table2[[#This Row],[Referral Date]]="",Table2[[#This Row],[FTC Screening Date]]=""),"",IFERROR(DATEDIF(Table2[[#This Row],[Referral Date]],Table2[[#This Row],[FTC Screening Date]],"d"),IFERROR(IF(DATEDIF(Table2[[#This Row],[FTC Screening Date]],Table2[[#This Row],[Referral Date]],"d")&gt;0,0,""),"")))</f>
        <v/>
      </c>
      <c r="AH686" s="4" t="str">
        <f>IFERROR(VLOOKUP(Table2[[#This Row],[Agency Name]],'Dropdown Values'!A:B,2,FALSE),"")</f>
        <v/>
      </c>
      <c r="AI686" s="2" t="str">
        <f>IF(OR(Table2[[#This Row],[Current Investigation Start Date]]="",Table2[[#This Row],[Referral Date]]=""),"",IFERROR(NETWORKDAYS(I686,J686,Holidays),""))</f>
        <v/>
      </c>
      <c r="AJ686" s="2" t="str">
        <f>IF(OR(Table2[[#This Row],[Initial Engagement Attempt Date]]="",Table2[[#This Row],[FTC Screening Date]]=""),"",IFERROR(NETWORKDAYS(Table2[[#This Row],[Initial Engagement Attempt Date]],Table2[[#This Row],[FTC Screening Date]],Holidays),""))</f>
        <v/>
      </c>
      <c r="AK68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86" s="4">
        <f>COUNTIFS(Table2[Agency Name],Table2[[#This Row],[Agency Name]],Table2[Client ID],Table2[[#This Row],[Client ID]])</f>
        <v>0</v>
      </c>
    </row>
    <row r="687" spans="12:38">
      <c r="L687" s="13"/>
      <c r="M687" s="13"/>
      <c r="N687" s="13"/>
      <c r="P687" s="13"/>
      <c r="W687" s="13"/>
      <c r="X687" s="13"/>
      <c r="AA68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8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87" s="4" t="str" cm="1">
        <f t="array" aca="1" ref="AC68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87" s="4">
        <f ca="1">LEN(Table2[[#This Row],[Data Checks]])</f>
        <v>0</v>
      </c>
      <c r="AE687" s="4" t="str">
        <f>IF(LEN(TRIM(Table2[[#This Row],[Referral Date]]))=0,"",IFERROR(NETWORKDAYS(Table2[[#This Row],[Referral Date]],EOMONTH(DATE('Reporting Month'!$B$2,'Reporting Month'!$B$1,1),0),Holidays),-NETWORKDAYS(EOMONTH(DATE('Reporting Month'!$B$2,'Reporting Month'!$B$1,1),0),Table2[[#This Row],[Referral Date]],Holidays)))</f>
        <v/>
      </c>
      <c r="AF68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87" s="4" t="str">
        <f>IF(OR(Table2[[#This Row],[Referral Date]]="",Table2[[#This Row],[FTC Screening Date]]=""),"",IFERROR(DATEDIF(Table2[[#This Row],[Referral Date]],Table2[[#This Row],[FTC Screening Date]],"d"),IFERROR(IF(DATEDIF(Table2[[#This Row],[FTC Screening Date]],Table2[[#This Row],[Referral Date]],"d")&gt;0,0,""),"")))</f>
        <v/>
      </c>
      <c r="AH687" s="4" t="str">
        <f>IFERROR(VLOOKUP(Table2[[#This Row],[Agency Name]],'Dropdown Values'!A:B,2,FALSE),"")</f>
        <v/>
      </c>
      <c r="AI687" s="2" t="str">
        <f>IF(OR(Table2[[#This Row],[Current Investigation Start Date]]="",Table2[[#This Row],[Referral Date]]=""),"",IFERROR(NETWORKDAYS(I687,J687,Holidays),""))</f>
        <v/>
      </c>
      <c r="AJ687" s="2" t="str">
        <f>IF(OR(Table2[[#This Row],[Initial Engagement Attempt Date]]="",Table2[[#This Row],[FTC Screening Date]]=""),"",IFERROR(NETWORKDAYS(Table2[[#This Row],[Initial Engagement Attempt Date]],Table2[[#This Row],[FTC Screening Date]],Holidays),""))</f>
        <v/>
      </c>
      <c r="AK68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87" s="4">
        <f>COUNTIFS(Table2[Agency Name],Table2[[#This Row],[Agency Name]],Table2[Client ID],Table2[[#This Row],[Client ID]])</f>
        <v>0</v>
      </c>
    </row>
    <row r="688" spans="12:38">
      <c r="L688" s="13"/>
      <c r="M688" s="13"/>
      <c r="N688" s="13"/>
      <c r="P688" s="13"/>
      <c r="W688" s="13"/>
      <c r="X688" s="13"/>
      <c r="AA68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8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88" s="4" t="str" cm="1">
        <f t="array" aca="1" ref="AC68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88" s="4">
        <f ca="1">LEN(Table2[[#This Row],[Data Checks]])</f>
        <v>0</v>
      </c>
      <c r="AE688" s="4" t="str">
        <f>IF(LEN(TRIM(Table2[[#This Row],[Referral Date]]))=0,"",IFERROR(NETWORKDAYS(Table2[[#This Row],[Referral Date]],EOMONTH(DATE('Reporting Month'!$B$2,'Reporting Month'!$B$1,1),0),Holidays),-NETWORKDAYS(EOMONTH(DATE('Reporting Month'!$B$2,'Reporting Month'!$B$1,1),0),Table2[[#This Row],[Referral Date]],Holidays)))</f>
        <v/>
      </c>
      <c r="AF68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88" s="4" t="str">
        <f>IF(OR(Table2[[#This Row],[Referral Date]]="",Table2[[#This Row],[FTC Screening Date]]=""),"",IFERROR(DATEDIF(Table2[[#This Row],[Referral Date]],Table2[[#This Row],[FTC Screening Date]],"d"),IFERROR(IF(DATEDIF(Table2[[#This Row],[FTC Screening Date]],Table2[[#This Row],[Referral Date]],"d")&gt;0,0,""),"")))</f>
        <v/>
      </c>
      <c r="AH688" s="4" t="str">
        <f>IFERROR(VLOOKUP(Table2[[#This Row],[Agency Name]],'Dropdown Values'!A:B,2,FALSE),"")</f>
        <v/>
      </c>
      <c r="AI688" s="2" t="str">
        <f>IF(OR(Table2[[#This Row],[Current Investigation Start Date]]="",Table2[[#This Row],[Referral Date]]=""),"",IFERROR(NETWORKDAYS(I688,J688,Holidays),""))</f>
        <v/>
      </c>
      <c r="AJ688" s="2" t="str">
        <f>IF(OR(Table2[[#This Row],[Initial Engagement Attempt Date]]="",Table2[[#This Row],[FTC Screening Date]]=""),"",IFERROR(NETWORKDAYS(Table2[[#This Row],[Initial Engagement Attempt Date]],Table2[[#This Row],[FTC Screening Date]],Holidays),""))</f>
        <v/>
      </c>
      <c r="AK68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88" s="4">
        <f>COUNTIFS(Table2[Agency Name],Table2[[#This Row],[Agency Name]],Table2[Client ID],Table2[[#This Row],[Client ID]])</f>
        <v>0</v>
      </c>
    </row>
    <row r="689" spans="12:38">
      <c r="L689" s="13"/>
      <c r="M689" s="13"/>
      <c r="N689" s="13"/>
      <c r="P689" s="13"/>
      <c r="W689" s="13"/>
      <c r="X689" s="13"/>
      <c r="AA68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8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89" s="4" t="str" cm="1">
        <f t="array" aca="1" ref="AC68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89" s="4">
        <f ca="1">LEN(Table2[[#This Row],[Data Checks]])</f>
        <v>0</v>
      </c>
      <c r="AE689" s="4" t="str">
        <f>IF(LEN(TRIM(Table2[[#This Row],[Referral Date]]))=0,"",IFERROR(NETWORKDAYS(Table2[[#This Row],[Referral Date]],EOMONTH(DATE('Reporting Month'!$B$2,'Reporting Month'!$B$1,1),0),Holidays),-NETWORKDAYS(EOMONTH(DATE('Reporting Month'!$B$2,'Reporting Month'!$B$1,1),0),Table2[[#This Row],[Referral Date]],Holidays)))</f>
        <v/>
      </c>
      <c r="AF68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89" s="4" t="str">
        <f>IF(OR(Table2[[#This Row],[Referral Date]]="",Table2[[#This Row],[FTC Screening Date]]=""),"",IFERROR(DATEDIF(Table2[[#This Row],[Referral Date]],Table2[[#This Row],[FTC Screening Date]],"d"),IFERROR(IF(DATEDIF(Table2[[#This Row],[FTC Screening Date]],Table2[[#This Row],[Referral Date]],"d")&gt;0,0,""),"")))</f>
        <v/>
      </c>
      <c r="AH689" s="4" t="str">
        <f>IFERROR(VLOOKUP(Table2[[#This Row],[Agency Name]],'Dropdown Values'!A:B,2,FALSE),"")</f>
        <v/>
      </c>
      <c r="AI689" s="2" t="str">
        <f>IF(OR(Table2[[#This Row],[Current Investigation Start Date]]="",Table2[[#This Row],[Referral Date]]=""),"",IFERROR(NETWORKDAYS(I689,J689,Holidays),""))</f>
        <v/>
      </c>
      <c r="AJ689" s="2" t="str">
        <f>IF(OR(Table2[[#This Row],[Initial Engagement Attempt Date]]="",Table2[[#This Row],[FTC Screening Date]]=""),"",IFERROR(NETWORKDAYS(Table2[[#This Row],[Initial Engagement Attempt Date]],Table2[[#This Row],[FTC Screening Date]],Holidays),""))</f>
        <v/>
      </c>
      <c r="AK68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89" s="4">
        <f>COUNTIFS(Table2[Agency Name],Table2[[#This Row],[Agency Name]],Table2[Client ID],Table2[[#This Row],[Client ID]])</f>
        <v>0</v>
      </c>
    </row>
    <row r="690" spans="12:38">
      <c r="L690" s="13"/>
      <c r="M690" s="13"/>
      <c r="N690" s="13"/>
      <c r="P690" s="13"/>
      <c r="W690" s="13"/>
      <c r="X690" s="13"/>
      <c r="AA69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9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90" s="4" t="str" cm="1">
        <f t="array" aca="1" ref="AC69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90" s="4">
        <f ca="1">LEN(Table2[[#This Row],[Data Checks]])</f>
        <v>0</v>
      </c>
      <c r="AE690" s="4" t="str">
        <f>IF(LEN(TRIM(Table2[[#This Row],[Referral Date]]))=0,"",IFERROR(NETWORKDAYS(Table2[[#This Row],[Referral Date]],EOMONTH(DATE('Reporting Month'!$B$2,'Reporting Month'!$B$1,1),0),Holidays),-NETWORKDAYS(EOMONTH(DATE('Reporting Month'!$B$2,'Reporting Month'!$B$1,1),0),Table2[[#This Row],[Referral Date]],Holidays)))</f>
        <v/>
      </c>
      <c r="AF69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90" s="4" t="str">
        <f>IF(OR(Table2[[#This Row],[Referral Date]]="",Table2[[#This Row],[FTC Screening Date]]=""),"",IFERROR(DATEDIF(Table2[[#This Row],[Referral Date]],Table2[[#This Row],[FTC Screening Date]],"d"),IFERROR(IF(DATEDIF(Table2[[#This Row],[FTC Screening Date]],Table2[[#This Row],[Referral Date]],"d")&gt;0,0,""),"")))</f>
        <v/>
      </c>
      <c r="AH690" s="4" t="str">
        <f>IFERROR(VLOOKUP(Table2[[#This Row],[Agency Name]],'Dropdown Values'!A:B,2,FALSE),"")</f>
        <v/>
      </c>
      <c r="AI690" s="2" t="str">
        <f>IF(OR(Table2[[#This Row],[Current Investigation Start Date]]="",Table2[[#This Row],[Referral Date]]=""),"",IFERROR(NETWORKDAYS(I690,J690,Holidays),""))</f>
        <v/>
      </c>
      <c r="AJ690" s="2" t="str">
        <f>IF(OR(Table2[[#This Row],[Initial Engagement Attempt Date]]="",Table2[[#This Row],[FTC Screening Date]]=""),"",IFERROR(NETWORKDAYS(Table2[[#This Row],[Initial Engagement Attempt Date]],Table2[[#This Row],[FTC Screening Date]],Holidays),""))</f>
        <v/>
      </c>
      <c r="AK69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90" s="4">
        <f>COUNTIFS(Table2[Agency Name],Table2[[#This Row],[Agency Name]],Table2[Client ID],Table2[[#This Row],[Client ID]])</f>
        <v>0</v>
      </c>
    </row>
    <row r="691" spans="12:38">
      <c r="L691" s="13"/>
      <c r="M691" s="13"/>
      <c r="N691" s="13"/>
      <c r="P691" s="13"/>
      <c r="W691" s="13"/>
      <c r="X691" s="13"/>
      <c r="AA69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9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91" s="4" t="str" cm="1">
        <f t="array" aca="1" ref="AC69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91" s="4">
        <f ca="1">LEN(Table2[[#This Row],[Data Checks]])</f>
        <v>0</v>
      </c>
      <c r="AE691" s="4" t="str">
        <f>IF(LEN(TRIM(Table2[[#This Row],[Referral Date]]))=0,"",IFERROR(NETWORKDAYS(Table2[[#This Row],[Referral Date]],EOMONTH(DATE('Reporting Month'!$B$2,'Reporting Month'!$B$1,1),0),Holidays),-NETWORKDAYS(EOMONTH(DATE('Reporting Month'!$B$2,'Reporting Month'!$B$1,1),0),Table2[[#This Row],[Referral Date]],Holidays)))</f>
        <v/>
      </c>
      <c r="AF69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91" s="4" t="str">
        <f>IF(OR(Table2[[#This Row],[Referral Date]]="",Table2[[#This Row],[FTC Screening Date]]=""),"",IFERROR(DATEDIF(Table2[[#This Row],[Referral Date]],Table2[[#This Row],[FTC Screening Date]],"d"),IFERROR(IF(DATEDIF(Table2[[#This Row],[FTC Screening Date]],Table2[[#This Row],[Referral Date]],"d")&gt;0,0,""),"")))</f>
        <v/>
      </c>
      <c r="AH691" s="4" t="str">
        <f>IFERROR(VLOOKUP(Table2[[#This Row],[Agency Name]],'Dropdown Values'!A:B,2,FALSE),"")</f>
        <v/>
      </c>
      <c r="AI691" s="2" t="str">
        <f>IF(OR(Table2[[#This Row],[Current Investigation Start Date]]="",Table2[[#This Row],[Referral Date]]=""),"",IFERROR(NETWORKDAYS(I691,J691,Holidays),""))</f>
        <v/>
      </c>
      <c r="AJ691" s="2" t="str">
        <f>IF(OR(Table2[[#This Row],[Initial Engagement Attempt Date]]="",Table2[[#This Row],[FTC Screening Date]]=""),"",IFERROR(NETWORKDAYS(Table2[[#This Row],[Initial Engagement Attempt Date]],Table2[[#This Row],[FTC Screening Date]],Holidays),""))</f>
        <v/>
      </c>
      <c r="AK69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91" s="4">
        <f>COUNTIFS(Table2[Agency Name],Table2[[#This Row],[Agency Name]],Table2[Client ID],Table2[[#This Row],[Client ID]])</f>
        <v>0</v>
      </c>
    </row>
    <row r="692" spans="12:38">
      <c r="L692" s="13"/>
      <c r="M692" s="13"/>
      <c r="N692" s="13"/>
      <c r="P692" s="13"/>
      <c r="W692" s="13"/>
      <c r="X692" s="13"/>
      <c r="AA69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9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92" s="4" t="str" cm="1">
        <f t="array" aca="1" ref="AC69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92" s="4">
        <f ca="1">LEN(Table2[[#This Row],[Data Checks]])</f>
        <v>0</v>
      </c>
      <c r="AE692" s="4" t="str">
        <f>IF(LEN(TRIM(Table2[[#This Row],[Referral Date]]))=0,"",IFERROR(NETWORKDAYS(Table2[[#This Row],[Referral Date]],EOMONTH(DATE('Reporting Month'!$B$2,'Reporting Month'!$B$1,1),0),Holidays),-NETWORKDAYS(EOMONTH(DATE('Reporting Month'!$B$2,'Reporting Month'!$B$1,1),0),Table2[[#This Row],[Referral Date]],Holidays)))</f>
        <v/>
      </c>
      <c r="AF69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92" s="4" t="str">
        <f>IF(OR(Table2[[#This Row],[Referral Date]]="",Table2[[#This Row],[FTC Screening Date]]=""),"",IFERROR(DATEDIF(Table2[[#This Row],[Referral Date]],Table2[[#This Row],[FTC Screening Date]],"d"),IFERROR(IF(DATEDIF(Table2[[#This Row],[FTC Screening Date]],Table2[[#This Row],[Referral Date]],"d")&gt;0,0,""),"")))</f>
        <v/>
      </c>
      <c r="AH692" s="4" t="str">
        <f>IFERROR(VLOOKUP(Table2[[#This Row],[Agency Name]],'Dropdown Values'!A:B,2,FALSE),"")</f>
        <v/>
      </c>
      <c r="AI692" s="2" t="str">
        <f>IF(OR(Table2[[#This Row],[Current Investigation Start Date]]="",Table2[[#This Row],[Referral Date]]=""),"",IFERROR(NETWORKDAYS(I692,J692,Holidays),""))</f>
        <v/>
      </c>
      <c r="AJ692" s="2" t="str">
        <f>IF(OR(Table2[[#This Row],[Initial Engagement Attempt Date]]="",Table2[[#This Row],[FTC Screening Date]]=""),"",IFERROR(NETWORKDAYS(Table2[[#This Row],[Initial Engagement Attempt Date]],Table2[[#This Row],[FTC Screening Date]],Holidays),""))</f>
        <v/>
      </c>
      <c r="AK69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92" s="4">
        <f>COUNTIFS(Table2[Agency Name],Table2[[#This Row],[Agency Name]],Table2[Client ID],Table2[[#This Row],[Client ID]])</f>
        <v>0</v>
      </c>
    </row>
    <row r="693" spans="12:38">
      <c r="L693" s="13"/>
      <c r="M693" s="13"/>
      <c r="N693" s="13"/>
      <c r="P693" s="13"/>
      <c r="W693" s="13"/>
      <c r="X693" s="13"/>
      <c r="AA69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9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93" s="4" t="str" cm="1">
        <f t="array" aca="1" ref="AC69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93" s="4">
        <f ca="1">LEN(Table2[[#This Row],[Data Checks]])</f>
        <v>0</v>
      </c>
      <c r="AE693" s="4" t="str">
        <f>IF(LEN(TRIM(Table2[[#This Row],[Referral Date]]))=0,"",IFERROR(NETWORKDAYS(Table2[[#This Row],[Referral Date]],EOMONTH(DATE('Reporting Month'!$B$2,'Reporting Month'!$B$1,1),0),Holidays),-NETWORKDAYS(EOMONTH(DATE('Reporting Month'!$B$2,'Reporting Month'!$B$1,1),0),Table2[[#This Row],[Referral Date]],Holidays)))</f>
        <v/>
      </c>
      <c r="AF69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93" s="4" t="str">
        <f>IF(OR(Table2[[#This Row],[Referral Date]]="",Table2[[#This Row],[FTC Screening Date]]=""),"",IFERROR(DATEDIF(Table2[[#This Row],[Referral Date]],Table2[[#This Row],[FTC Screening Date]],"d"),IFERROR(IF(DATEDIF(Table2[[#This Row],[FTC Screening Date]],Table2[[#This Row],[Referral Date]],"d")&gt;0,0,""),"")))</f>
        <v/>
      </c>
      <c r="AH693" s="4" t="str">
        <f>IFERROR(VLOOKUP(Table2[[#This Row],[Agency Name]],'Dropdown Values'!A:B,2,FALSE),"")</f>
        <v/>
      </c>
      <c r="AI693" s="2" t="str">
        <f>IF(OR(Table2[[#This Row],[Current Investigation Start Date]]="",Table2[[#This Row],[Referral Date]]=""),"",IFERROR(NETWORKDAYS(I693,J693,Holidays),""))</f>
        <v/>
      </c>
      <c r="AJ693" s="2" t="str">
        <f>IF(OR(Table2[[#This Row],[Initial Engagement Attempt Date]]="",Table2[[#This Row],[FTC Screening Date]]=""),"",IFERROR(NETWORKDAYS(Table2[[#This Row],[Initial Engagement Attempt Date]],Table2[[#This Row],[FTC Screening Date]],Holidays),""))</f>
        <v/>
      </c>
      <c r="AK69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93" s="4">
        <f>COUNTIFS(Table2[Agency Name],Table2[[#This Row],[Agency Name]],Table2[Client ID],Table2[[#This Row],[Client ID]])</f>
        <v>0</v>
      </c>
    </row>
    <row r="694" spans="12:38">
      <c r="L694" s="13"/>
      <c r="M694" s="13"/>
      <c r="N694" s="13"/>
      <c r="P694" s="13"/>
      <c r="W694" s="13"/>
      <c r="X694" s="13"/>
      <c r="AA69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9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94" s="4" t="str" cm="1">
        <f t="array" aca="1" ref="AC69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94" s="4">
        <f ca="1">LEN(Table2[[#This Row],[Data Checks]])</f>
        <v>0</v>
      </c>
      <c r="AE694" s="4" t="str">
        <f>IF(LEN(TRIM(Table2[[#This Row],[Referral Date]]))=0,"",IFERROR(NETWORKDAYS(Table2[[#This Row],[Referral Date]],EOMONTH(DATE('Reporting Month'!$B$2,'Reporting Month'!$B$1,1),0),Holidays),-NETWORKDAYS(EOMONTH(DATE('Reporting Month'!$B$2,'Reporting Month'!$B$1,1),0),Table2[[#This Row],[Referral Date]],Holidays)))</f>
        <v/>
      </c>
      <c r="AF69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94" s="4" t="str">
        <f>IF(OR(Table2[[#This Row],[Referral Date]]="",Table2[[#This Row],[FTC Screening Date]]=""),"",IFERROR(DATEDIF(Table2[[#This Row],[Referral Date]],Table2[[#This Row],[FTC Screening Date]],"d"),IFERROR(IF(DATEDIF(Table2[[#This Row],[FTC Screening Date]],Table2[[#This Row],[Referral Date]],"d")&gt;0,0,""),"")))</f>
        <v/>
      </c>
      <c r="AH694" s="4" t="str">
        <f>IFERROR(VLOOKUP(Table2[[#This Row],[Agency Name]],'Dropdown Values'!A:B,2,FALSE),"")</f>
        <v/>
      </c>
      <c r="AI694" s="2" t="str">
        <f>IF(OR(Table2[[#This Row],[Current Investigation Start Date]]="",Table2[[#This Row],[Referral Date]]=""),"",IFERROR(NETWORKDAYS(I694,J694,Holidays),""))</f>
        <v/>
      </c>
      <c r="AJ694" s="2" t="str">
        <f>IF(OR(Table2[[#This Row],[Initial Engagement Attempt Date]]="",Table2[[#This Row],[FTC Screening Date]]=""),"",IFERROR(NETWORKDAYS(Table2[[#This Row],[Initial Engagement Attempt Date]],Table2[[#This Row],[FTC Screening Date]],Holidays),""))</f>
        <v/>
      </c>
      <c r="AK69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94" s="4">
        <f>COUNTIFS(Table2[Agency Name],Table2[[#This Row],[Agency Name]],Table2[Client ID],Table2[[#This Row],[Client ID]])</f>
        <v>0</v>
      </c>
    </row>
    <row r="695" spans="12:38">
      <c r="L695" s="13"/>
      <c r="M695" s="13"/>
      <c r="N695" s="13"/>
      <c r="P695" s="13"/>
      <c r="W695" s="13"/>
      <c r="X695" s="13"/>
      <c r="AA69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9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95" s="4" t="str" cm="1">
        <f t="array" aca="1" ref="AC69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95" s="4">
        <f ca="1">LEN(Table2[[#This Row],[Data Checks]])</f>
        <v>0</v>
      </c>
      <c r="AE695" s="4" t="str">
        <f>IF(LEN(TRIM(Table2[[#This Row],[Referral Date]]))=0,"",IFERROR(NETWORKDAYS(Table2[[#This Row],[Referral Date]],EOMONTH(DATE('Reporting Month'!$B$2,'Reporting Month'!$B$1,1),0),Holidays),-NETWORKDAYS(EOMONTH(DATE('Reporting Month'!$B$2,'Reporting Month'!$B$1,1),0),Table2[[#This Row],[Referral Date]],Holidays)))</f>
        <v/>
      </c>
      <c r="AF69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95" s="4" t="str">
        <f>IF(OR(Table2[[#This Row],[Referral Date]]="",Table2[[#This Row],[FTC Screening Date]]=""),"",IFERROR(DATEDIF(Table2[[#This Row],[Referral Date]],Table2[[#This Row],[FTC Screening Date]],"d"),IFERROR(IF(DATEDIF(Table2[[#This Row],[FTC Screening Date]],Table2[[#This Row],[Referral Date]],"d")&gt;0,0,""),"")))</f>
        <v/>
      </c>
      <c r="AH695" s="4" t="str">
        <f>IFERROR(VLOOKUP(Table2[[#This Row],[Agency Name]],'Dropdown Values'!A:B,2,FALSE),"")</f>
        <v/>
      </c>
      <c r="AI695" s="2" t="str">
        <f>IF(OR(Table2[[#This Row],[Current Investigation Start Date]]="",Table2[[#This Row],[Referral Date]]=""),"",IFERROR(NETWORKDAYS(I695,J695,Holidays),""))</f>
        <v/>
      </c>
      <c r="AJ695" s="2" t="str">
        <f>IF(OR(Table2[[#This Row],[Initial Engagement Attempt Date]]="",Table2[[#This Row],[FTC Screening Date]]=""),"",IFERROR(NETWORKDAYS(Table2[[#This Row],[Initial Engagement Attempt Date]],Table2[[#This Row],[FTC Screening Date]],Holidays),""))</f>
        <v/>
      </c>
      <c r="AK69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95" s="4">
        <f>COUNTIFS(Table2[Agency Name],Table2[[#This Row],[Agency Name]],Table2[Client ID],Table2[[#This Row],[Client ID]])</f>
        <v>0</v>
      </c>
    </row>
    <row r="696" spans="12:38">
      <c r="L696" s="13"/>
      <c r="M696" s="13"/>
      <c r="N696" s="13"/>
      <c r="P696" s="13"/>
      <c r="W696" s="13"/>
      <c r="X696" s="13"/>
      <c r="AA69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9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96" s="4" t="str" cm="1">
        <f t="array" aca="1" ref="AC69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96" s="4">
        <f ca="1">LEN(Table2[[#This Row],[Data Checks]])</f>
        <v>0</v>
      </c>
      <c r="AE696" s="4" t="str">
        <f>IF(LEN(TRIM(Table2[[#This Row],[Referral Date]]))=0,"",IFERROR(NETWORKDAYS(Table2[[#This Row],[Referral Date]],EOMONTH(DATE('Reporting Month'!$B$2,'Reporting Month'!$B$1,1),0),Holidays),-NETWORKDAYS(EOMONTH(DATE('Reporting Month'!$B$2,'Reporting Month'!$B$1,1),0),Table2[[#This Row],[Referral Date]],Holidays)))</f>
        <v/>
      </c>
      <c r="AF69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96" s="4" t="str">
        <f>IF(OR(Table2[[#This Row],[Referral Date]]="",Table2[[#This Row],[FTC Screening Date]]=""),"",IFERROR(DATEDIF(Table2[[#This Row],[Referral Date]],Table2[[#This Row],[FTC Screening Date]],"d"),IFERROR(IF(DATEDIF(Table2[[#This Row],[FTC Screening Date]],Table2[[#This Row],[Referral Date]],"d")&gt;0,0,""),"")))</f>
        <v/>
      </c>
      <c r="AH696" s="4" t="str">
        <f>IFERROR(VLOOKUP(Table2[[#This Row],[Agency Name]],'Dropdown Values'!A:B,2,FALSE),"")</f>
        <v/>
      </c>
      <c r="AI696" s="2" t="str">
        <f>IF(OR(Table2[[#This Row],[Current Investigation Start Date]]="",Table2[[#This Row],[Referral Date]]=""),"",IFERROR(NETWORKDAYS(I696,J696,Holidays),""))</f>
        <v/>
      </c>
      <c r="AJ696" s="2" t="str">
        <f>IF(OR(Table2[[#This Row],[Initial Engagement Attempt Date]]="",Table2[[#This Row],[FTC Screening Date]]=""),"",IFERROR(NETWORKDAYS(Table2[[#This Row],[Initial Engagement Attempt Date]],Table2[[#This Row],[FTC Screening Date]],Holidays),""))</f>
        <v/>
      </c>
      <c r="AK69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96" s="4">
        <f>COUNTIFS(Table2[Agency Name],Table2[[#This Row],[Agency Name]],Table2[Client ID],Table2[[#This Row],[Client ID]])</f>
        <v>0</v>
      </c>
    </row>
    <row r="697" spans="12:38">
      <c r="L697" s="13"/>
      <c r="M697" s="13"/>
      <c r="N697" s="13"/>
      <c r="P697" s="13"/>
      <c r="W697" s="13"/>
      <c r="X697" s="13"/>
      <c r="AA69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9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97" s="4" t="str" cm="1">
        <f t="array" aca="1" ref="AC69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97" s="4">
        <f ca="1">LEN(Table2[[#This Row],[Data Checks]])</f>
        <v>0</v>
      </c>
      <c r="AE697" s="4" t="str">
        <f>IF(LEN(TRIM(Table2[[#This Row],[Referral Date]]))=0,"",IFERROR(NETWORKDAYS(Table2[[#This Row],[Referral Date]],EOMONTH(DATE('Reporting Month'!$B$2,'Reporting Month'!$B$1,1),0),Holidays),-NETWORKDAYS(EOMONTH(DATE('Reporting Month'!$B$2,'Reporting Month'!$B$1,1),0),Table2[[#This Row],[Referral Date]],Holidays)))</f>
        <v/>
      </c>
      <c r="AF69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97" s="4" t="str">
        <f>IF(OR(Table2[[#This Row],[Referral Date]]="",Table2[[#This Row],[FTC Screening Date]]=""),"",IFERROR(DATEDIF(Table2[[#This Row],[Referral Date]],Table2[[#This Row],[FTC Screening Date]],"d"),IFERROR(IF(DATEDIF(Table2[[#This Row],[FTC Screening Date]],Table2[[#This Row],[Referral Date]],"d")&gt;0,0,""),"")))</f>
        <v/>
      </c>
      <c r="AH697" s="4" t="str">
        <f>IFERROR(VLOOKUP(Table2[[#This Row],[Agency Name]],'Dropdown Values'!A:B,2,FALSE),"")</f>
        <v/>
      </c>
      <c r="AI697" s="2" t="str">
        <f>IF(OR(Table2[[#This Row],[Current Investigation Start Date]]="",Table2[[#This Row],[Referral Date]]=""),"",IFERROR(NETWORKDAYS(I697,J697,Holidays),""))</f>
        <v/>
      </c>
      <c r="AJ697" s="2" t="str">
        <f>IF(OR(Table2[[#This Row],[Initial Engagement Attempt Date]]="",Table2[[#This Row],[FTC Screening Date]]=""),"",IFERROR(NETWORKDAYS(Table2[[#This Row],[Initial Engagement Attempt Date]],Table2[[#This Row],[FTC Screening Date]],Holidays),""))</f>
        <v/>
      </c>
      <c r="AK69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97" s="4">
        <f>COUNTIFS(Table2[Agency Name],Table2[[#This Row],[Agency Name]],Table2[Client ID],Table2[[#This Row],[Client ID]])</f>
        <v>0</v>
      </c>
    </row>
    <row r="698" spans="12:38">
      <c r="L698" s="13"/>
      <c r="M698" s="13"/>
      <c r="N698" s="13"/>
      <c r="P698" s="13"/>
      <c r="W698" s="13"/>
      <c r="X698" s="13"/>
      <c r="AA69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9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98" s="4" t="str" cm="1">
        <f t="array" aca="1" ref="AC69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98" s="4">
        <f ca="1">LEN(Table2[[#This Row],[Data Checks]])</f>
        <v>0</v>
      </c>
      <c r="AE698" s="4" t="str">
        <f>IF(LEN(TRIM(Table2[[#This Row],[Referral Date]]))=0,"",IFERROR(NETWORKDAYS(Table2[[#This Row],[Referral Date]],EOMONTH(DATE('Reporting Month'!$B$2,'Reporting Month'!$B$1,1),0),Holidays),-NETWORKDAYS(EOMONTH(DATE('Reporting Month'!$B$2,'Reporting Month'!$B$1,1),0),Table2[[#This Row],[Referral Date]],Holidays)))</f>
        <v/>
      </c>
      <c r="AF69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98" s="4" t="str">
        <f>IF(OR(Table2[[#This Row],[Referral Date]]="",Table2[[#This Row],[FTC Screening Date]]=""),"",IFERROR(DATEDIF(Table2[[#This Row],[Referral Date]],Table2[[#This Row],[FTC Screening Date]],"d"),IFERROR(IF(DATEDIF(Table2[[#This Row],[FTC Screening Date]],Table2[[#This Row],[Referral Date]],"d")&gt;0,0,""),"")))</f>
        <v/>
      </c>
      <c r="AH698" s="4" t="str">
        <f>IFERROR(VLOOKUP(Table2[[#This Row],[Agency Name]],'Dropdown Values'!A:B,2,FALSE),"")</f>
        <v/>
      </c>
      <c r="AI698" s="2" t="str">
        <f>IF(OR(Table2[[#This Row],[Current Investigation Start Date]]="",Table2[[#This Row],[Referral Date]]=""),"",IFERROR(NETWORKDAYS(I698,J698,Holidays),""))</f>
        <v/>
      </c>
      <c r="AJ698" s="2" t="str">
        <f>IF(OR(Table2[[#This Row],[Initial Engagement Attempt Date]]="",Table2[[#This Row],[FTC Screening Date]]=""),"",IFERROR(NETWORKDAYS(Table2[[#This Row],[Initial Engagement Attempt Date]],Table2[[#This Row],[FTC Screening Date]],Holidays),""))</f>
        <v/>
      </c>
      <c r="AK69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98" s="4">
        <f>COUNTIFS(Table2[Agency Name],Table2[[#This Row],[Agency Name]],Table2[Client ID],Table2[[#This Row],[Client ID]])</f>
        <v>0</v>
      </c>
    </row>
    <row r="699" spans="12:38">
      <c r="L699" s="13"/>
      <c r="M699" s="13"/>
      <c r="N699" s="13"/>
      <c r="P699" s="13"/>
      <c r="W699" s="13"/>
      <c r="X699" s="13"/>
      <c r="AA69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69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699" s="4" t="str" cm="1">
        <f t="array" aca="1" ref="AC69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699" s="4">
        <f ca="1">LEN(Table2[[#This Row],[Data Checks]])</f>
        <v>0</v>
      </c>
      <c r="AE699" s="4" t="str">
        <f>IF(LEN(TRIM(Table2[[#This Row],[Referral Date]]))=0,"",IFERROR(NETWORKDAYS(Table2[[#This Row],[Referral Date]],EOMONTH(DATE('Reporting Month'!$B$2,'Reporting Month'!$B$1,1),0),Holidays),-NETWORKDAYS(EOMONTH(DATE('Reporting Month'!$B$2,'Reporting Month'!$B$1,1),0),Table2[[#This Row],[Referral Date]],Holidays)))</f>
        <v/>
      </c>
      <c r="AF69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699" s="4" t="str">
        <f>IF(OR(Table2[[#This Row],[Referral Date]]="",Table2[[#This Row],[FTC Screening Date]]=""),"",IFERROR(DATEDIF(Table2[[#This Row],[Referral Date]],Table2[[#This Row],[FTC Screening Date]],"d"),IFERROR(IF(DATEDIF(Table2[[#This Row],[FTC Screening Date]],Table2[[#This Row],[Referral Date]],"d")&gt;0,0,""),"")))</f>
        <v/>
      </c>
      <c r="AH699" s="4" t="str">
        <f>IFERROR(VLOOKUP(Table2[[#This Row],[Agency Name]],'Dropdown Values'!A:B,2,FALSE),"")</f>
        <v/>
      </c>
      <c r="AI699" s="2" t="str">
        <f>IF(OR(Table2[[#This Row],[Current Investigation Start Date]]="",Table2[[#This Row],[Referral Date]]=""),"",IFERROR(NETWORKDAYS(I699,J699,Holidays),""))</f>
        <v/>
      </c>
      <c r="AJ699" s="2" t="str">
        <f>IF(OR(Table2[[#This Row],[Initial Engagement Attempt Date]]="",Table2[[#This Row],[FTC Screening Date]]=""),"",IFERROR(NETWORKDAYS(Table2[[#This Row],[Initial Engagement Attempt Date]],Table2[[#This Row],[FTC Screening Date]],Holidays),""))</f>
        <v/>
      </c>
      <c r="AK69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699" s="4">
        <f>COUNTIFS(Table2[Agency Name],Table2[[#This Row],[Agency Name]],Table2[Client ID],Table2[[#This Row],[Client ID]])</f>
        <v>0</v>
      </c>
    </row>
    <row r="700" spans="12:38">
      <c r="L700" s="13"/>
      <c r="M700" s="13"/>
      <c r="N700" s="13"/>
      <c r="P700" s="13"/>
      <c r="W700" s="13"/>
      <c r="X700" s="13"/>
      <c r="AA70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0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00" s="4" t="str" cm="1">
        <f t="array" aca="1" ref="AC70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00" s="4">
        <f ca="1">LEN(Table2[[#This Row],[Data Checks]])</f>
        <v>0</v>
      </c>
      <c r="AE700" s="4" t="str">
        <f>IF(LEN(TRIM(Table2[[#This Row],[Referral Date]]))=0,"",IFERROR(NETWORKDAYS(Table2[[#This Row],[Referral Date]],EOMONTH(DATE('Reporting Month'!$B$2,'Reporting Month'!$B$1,1),0),Holidays),-NETWORKDAYS(EOMONTH(DATE('Reporting Month'!$B$2,'Reporting Month'!$B$1,1),0),Table2[[#This Row],[Referral Date]],Holidays)))</f>
        <v/>
      </c>
      <c r="AF70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00" s="4" t="str">
        <f>IF(OR(Table2[[#This Row],[Referral Date]]="",Table2[[#This Row],[FTC Screening Date]]=""),"",IFERROR(DATEDIF(Table2[[#This Row],[Referral Date]],Table2[[#This Row],[FTC Screening Date]],"d"),IFERROR(IF(DATEDIF(Table2[[#This Row],[FTC Screening Date]],Table2[[#This Row],[Referral Date]],"d")&gt;0,0,""),"")))</f>
        <v/>
      </c>
      <c r="AH700" s="4" t="str">
        <f>IFERROR(VLOOKUP(Table2[[#This Row],[Agency Name]],'Dropdown Values'!A:B,2,FALSE),"")</f>
        <v/>
      </c>
      <c r="AI700" s="2" t="str">
        <f>IF(OR(Table2[[#This Row],[Current Investigation Start Date]]="",Table2[[#This Row],[Referral Date]]=""),"",IFERROR(NETWORKDAYS(I700,J700,Holidays),""))</f>
        <v/>
      </c>
      <c r="AJ700" s="2" t="str">
        <f>IF(OR(Table2[[#This Row],[Initial Engagement Attempt Date]]="",Table2[[#This Row],[FTC Screening Date]]=""),"",IFERROR(NETWORKDAYS(Table2[[#This Row],[Initial Engagement Attempt Date]],Table2[[#This Row],[FTC Screening Date]],Holidays),""))</f>
        <v/>
      </c>
      <c r="AK70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00" s="4">
        <f>COUNTIFS(Table2[Agency Name],Table2[[#This Row],[Agency Name]],Table2[Client ID],Table2[[#This Row],[Client ID]])</f>
        <v>0</v>
      </c>
    </row>
    <row r="701" spans="12:38">
      <c r="L701" s="13"/>
      <c r="M701" s="13"/>
      <c r="N701" s="13"/>
      <c r="P701" s="13"/>
      <c r="W701" s="13"/>
      <c r="X701" s="13"/>
      <c r="AA70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0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01" s="4" t="str" cm="1">
        <f t="array" aca="1" ref="AC70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01" s="4">
        <f ca="1">LEN(Table2[[#This Row],[Data Checks]])</f>
        <v>0</v>
      </c>
      <c r="AE701" s="4" t="str">
        <f>IF(LEN(TRIM(Table2[[#This Row],[Referral Date]]))=0,"",IFERROR(NETWORKDAYS(Table2[[#This Row],[Referral Date]],EOMONTH(DATE('Reporting Month'!$B$2,'Reporting Month'!$B$1,1),0),Holidays),-NETWORKDAYS(EOMONTH(DATE('Reporting Month'!$B$2,'Reporting Month'!$B$1,1),0),Table2[[#This Row],[Referral Date]],Holidays)))</f>
        <v/>
      </c>
      <c r="AF70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01" s="4" t="str">
        <f>IF(OR(Table2[[#This Row],[Referral Date]]="",Table2[[#This Row],[FTC Screening Date]]=""),"",IFERROR(DATEDIF(Table2[[#This Row],[Referral Date]],Table2[[#This Row],[FTC Screening Date]],"d"),IFERROR(IF(DATEDIF(Table2[[#This Row],[FTC Screening Date]],Table2[[#This Row],[Referral Date]],"d")&gt;0,0,""),"")))</f>
        <v/>
      </c>
      <c r="AH701" s="4" t="str">
        <f>IFERROR(VLOOKUP(Table2[[#This Row],[Agency Name]],'Dropdown Values'!A:B,2,FALSE),"")</f>
        <v/>
      </c>
      <c r="AI701" s="2" t="str">
        <f>IF(OR(Table2[[#This Row],[Current Investigation Start Date]]="",Table2[[#This Row],[Referral Date]]=""),"",IFERROR(NETWORKDAYS(I701,J701,Holidays),""))</f>
        <v/>
      </c>
      <c r="AJ701" s="2" t="str">
        <f>IF(OR(Table2[[#This Row],[Initial Engagement Attempt Date]]="",Table2[[#This Row],[FTC Screening Date]]=""),"",IFERROR(NETWORKDAYS(Table2[[#This Row],[Initial Engagement Attempt Date]],Table2[[#This Row],[FTC Screening Date]],Holidays),""))</f>
        <v/>
      </c>
      <c r="AK70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01" s="4">
        <f>COUNTIFS(Table2[Agency Name],Table2[[#This Row],[Agency Name]],Table2[Client ID],Table2[[#This Row],[Client ID]])</f>
        <v>0</v>
      </c>
    </row>
    <row r="702" spans="12:38">
      <c r="L702" s="13"/>
      <c r="M702" s="13"/>
      <c r="N702" s="13"/>
      <c r="P702" s="13"/>
      <c r="W702" s="13"/>
      <c r="X702" s="13"/>
      <c r="AA70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0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02" s="4" t="str" cm="1">
        <f t="array" aca="1" ref="AC70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02" s="4">
        <f ca="1">LEN(Table2[[#This Row],[Data Checks]])</f>
        <v>0</v>
      </c>
      <c r="AE702" s="4" t="str">
        <f>IF(LEN(TRIM(Table2[[#This Row],[Referral Date]]))=0,"",IFERROR(NETWORKDAYS(Table2[[#This Row],[Referral Date]],EOMONTH(DATE('Reporting Month'!$B$2,'Reporting Month'!$B$1,1),0),Holidays),-NETWORKDAYS(EOMONTH(DATE('Reporting Month'!$B$2,'Reporting Month'!$B$1,1),0),Table2[[#This Row],[Referral Date]],Holidays)))</f>
        <v/>
      </c>
      <c r="AF70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02" s="4" t="str">
        <f>IF(OR(Table2[[#This Row],[Referral Date]]="",Table2[[#This Row],[FTC Screening Date]]=""),"",IFERROR(DATEDIF(Table2[[#This Row],[Referral Date]],Table2[[#This Row],[FTC Screening Date]],"d"),IFERROR(IF(DATEDIF(Table2[[#This Row],[FTC Screening Date]],Table2[[#This Row],[Referral Date]],"d")&gt;0,0,""),"")))</f>
        <v/>
      </c>
      <c r="AH702" s="4" t="str">
        <f>IFERROR(VLOOKUP(Table2[[#This Row],[Agency Name]],'Dropdown Values'!A:B,2,FALSE),"")</f>
        <v/>
      </c>
      <c r="AI702" s="2" t="str">
        <f>IF(OR(Table2[[#This Row],[Current Investigation Start Date]]="",Table2[[#This Row],[Referral Date]]=""),"",IFERROR(NETWORKDAYS(I702,J702,Holidays),""))</f>
        <v/>
      </c>
      <c r="AJ702" s="2" t="str">
        <f>IF(OR(Table2[[#This Row],[Initial Engagement Attempt Date]]="",Table2[[#This Row],[FTC Screening Date]]=""),"",IFERROR(NETWORKDAYS(Table2[[#This Row],[Initial Engagement Attempt Date]],Table2[[#This Row],[FTC Screening Date]],Holidays),""))</f>
        <v/>
      </c>
      <c r="AK70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02" s="4">
        <f>COUNTIFS(Table2[Agency Name],Table2[[#This Row],[Agency Name]],Table2[Client ID],Table2[[#This Row],[Client ID]])</f>
        <v>0</v>
      </c>
    </row>
    <row r="703" spans="12:38">
      <c r="L703" s="13"/>
      <c r="M703" s="13"/>
      <c r="N703" s="13"/>
      <c r="P703" s="13"/>
      <c r="W703" s="13"/>
      <c r="X703" s="13"/>
      <c r="AA70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0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03" s="4" t="str" cm="1">
        <f t="array" aca="1" ref="AC70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03" s="4">
        <f ca="1">LEN(Table2[[#This Row],[Data Checks]])</f>
        <v>0</v>
      </c>
      <c r="AE703" s="4" t="str">
        <f>IF(LEN(TRIM(Table2[[#This Row],[Referral Date]]))=0,"",IFERROR(NETWORKDAYS(Table2[[#This Row],[Referral Date]],EOMONTH(DATE('Reporting Month'!$B$2,'Reporting Month'!$B$1,1),0),Holidays),-NETWORKDAYS(EOMONTH(DATE('Reporting Month'!$B$2,'Reporting Month'!$B$1,1),0),Table2[[#This Row],[Referral Date]],Holidays)))</f>
        <v/>
      </c>
      <c r="AF70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03" s="4" t="str">
        <f>IF(OR(Table2[[#This Row],[Referral Date]]="",Table2[[#This Row],[FTC Screening Date]]=""),"",IFERROR(DATEDIF(Table2[[#This Row],[Referral Date]],Table2[[#This Row],[FTC Screening Date]],"d"),IFERROR(IF(DATEDIF(Table2[[#This Row],[FTC Screening Date]],Table2[[#This Row],[Referral Date]],"d")&gt;0,0,""),"")))</f>
        <v/>
      </c>
      <c r="AH703" s="4" t="str">
        <f>IFERROR(VLOOKUP(Table2[[#This Row],[Agency Name]],'Dropdown Values'!A:B,2,FALSE),"")</f>
        <v/>
      </c>
      <c r="AI703" s="2" t="str">
        <f>IF(OR(Table2[[#This Row],[Current Investigation Start Date]]="",Table2[[#This Row],[Referral Date]]=""),"",IFERROR(NETWORKDAYS(I703,J703,Holidays),""))</f>
        <v/>
      </c>
      <c r="AJ703" s="2" t="str">
        <f>IF(OR(Table2[[#This Row],[Initial Engagement Attempt Date]]="",Table2[[#This Row],[FTC Screening Date]]=""),"",IFERROR(NETWORKDAYS(Table2[[#This Row],[Initial Engagement Attempt Date]],Table2[[#This Row],[FTC Screening Date]],Holidays),""))</f>
        <v/>
      </c>
      <c r="AK70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03" s="4">
        <f>COUNTIFS(Table2[Agency Name],Table2[[#This Row],[Agency Name]],Table2[Client ID],Table2[[#This Row],[Client ID]])</f>
        <v>0</v>
      </c>
    </row>
    <row r="704" spans="12:38">
      <c r="L704" s="13"/>
      <c r="M704" s="13"/>
      <c r="N704" s="13"/>
      <c r="P704" s="13"/>
      <c r="W704" s="13"/>
      <c r="X704" s="13"/>
      <c r="AA70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0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04" s="4" t="str" cm="1">
        <f t="array" aca="1" ref="AC70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04" s="4">
        <f ca="1">LEN(Table2[[#This Row],[Data Checks]])</f>
        <v>0</v>
      </c>
      <c r="AE704" s="4" t="str">
        <f>IF(LEN(TRIM(Table2[[#This Row],[Referral Date]]))=0,"",IFERROR(NETWORKDAYS(Table2[[#This Row],[Referral Date]],EOMONTH(DATE('Reporting Month'!$B$2,'Reporting Month'!$B$1,1),0),Holidays),-NETWORKDAYS(EOMONTH(DATE('Reporting Month'!$B$2,'Reporting Month'!$B$1,1),0),Table2[[#This Row],[Referral Date]],Holidays)))</f>
        <v/>
      </c>
      <c r="AF70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04" s="4" t="str">
        <f>IF(OR(Table2[[#This Row],[Referral Date]]="",Table2[[#This Row],[FTC Screening Date]]=""),"",IFERROR(DATEDIF(Table2[[#This Row],[Referral Date]],Table2[[#This Row],[FTC Screening Date]],"d"),IFERROR(IF(DATEDIF(Table2[[#This Row],[FTC Screening Date]],Table2[[#This Row],[Referral Date]],"d")&gt;0,0,""),"")))</f>
        <v/>
      </c>
      <c r="AH704" s="4" t="str">
        <f>IFERROR(VLOOKUP(Table2[[#This Row],[Agency Name]],'Dropdown Values'!A:B,2,FALSE),"")</f>
        <v/>
      </c>
      <c r="AI704" s="2" t="str">
        <f>IF(OR(Table2[[#This Row],[Current Investigation Start Date]]="",Table2[[#This Row],[Referral Date]]=""),"",IFERROR(NETWORKDAYS(I704,J704,Holidays),""))</f>
        <v/>
      </c>
      <c r="AJ704" s="2" t="str">
        <f>IF(OR(Table2[[#This Row],[Initial Engagement Attempt Date]]="",Table2[[#This Row],[FTC Screening Date]]=""),"",IFERROR(NETWORKDAYS(Table2[[#This Row],[Initial Engagement Attempt Date]],Table2[[#This Row],[FTC Screening Date]],Holidays),""))</f>
        <v/>
      </c>
      <c r="AK70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04" s="4">
        <f>COUNTIFS(Table2[Agency Name],Table2[[#This Row],[Agency Name]],Table2[Client ID],Table2[[#This Row],[Client ID]])</f>
        <v>0</v>
      </c>
    </row>
    <row r="705" spans="12:38">
      <c r="L705" s="13"/>
      <c r="M705" s="13"/>
      <c r="N705" s="13"/>
      <c r="P705" s="13"/>
      <c r="W705" s="13"/>
      <c r="X705" s="13"/>
      <c r="AA70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0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05" s="4" t="str" cm="1">
        <f t="array" aca="1" ref="AC70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05" s="4">
        <f ca="1">LEN(Table2[[#This Row],[Data Checks]])</f>
        <v>0</v>
      </c>
      <c r="AE705" s="4" t="str">
        <f>IF(LEN(TRIM(Table2[[#This Row],[Referral Date]]))=0,"",IFERROR(NETWORKDAYS(Table2[[#This Row],[Referral Date]],EOMONTH(DATE('Reporting Month'!$B$2,'Reporting Month'!$B$1,1),0),Holidays),-NETWORKDAYS(EOMONTH(DATE('Reporting Month'!$B$2,'Reporting Month'!$B$1,1),0),Table2[[#This Row],[Referral Date]],Holidays)))</f>
        <v/>
      </c>
      <c r="AF70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05" s="4" t="str">
        <f>IF(OR(Table2[[#This Row],[Referral Date]]="",Table2[[#This Row],[FTC Screening Date]]=""),"",IFERROR(DATEDIF(Table2[[#This Row],[Referral Date]],Table2[[#This Row],[FTC Screening Date]],"d"),IFERROR(IF(DATEDIF(Table2[[#This Row],[FTC Screening Date]],Table2[[#This Row],[Referral Date]],"d")&gt;0,0,""),"")))</f>
        <v/>
      </c>
      <c r="AH705" s="4" t="str">
        <f>IFERROR(VLOOKUP(Table2[[#This Row],[Agency Name]],'Dropdown Values'!A:B,2,FALSE),"")</f>
        <v/>
      </c>
      <c r="AI705" s="2" t="str">
        <f>IF(OR(Table2[[#This Row],[Current Investigation Start Date]]="",Table2[[#This Row],[Referral Date]]=""),"",IFERROR(NETWORKDAYS(I705,J705,Holidays),""))</f>
        <v/>
      </c>
      <c r="AJ705" s="2" t="str">
        <f>IF(OR(Table2[[#This Row],[Initial Engagement Attempt Date]]="",Table2[[#This Row],[FTC Screening Date]]=""),"",IFERROR(NETWORKDAYS(Table2[[#This Row],[Initial Engagement Attempt Date]],Table2[[#This Row],[FTC Screening Date]],Holidays),""))</f>
        <v/>
      </c>
      <c r="AK70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05" s="4">
        <f>COUNTIFS(Table2[Agency Name],Table2[[#This Row],[Agency Name]],Table2[Client ID],Table2[[#This Row],[Client ID]])</f>
        <v>0</v>
      </c>
    </row>
    <row r="706" spans="12:38">
      <c r="L706" s="13"/>
      <c r="M706" s="13"/>
      <c r="N706" s="13"/>
      <c r="P706" s="13"/>
      <c r="W706" s="13"/>
      <c r="X706" s="13"/>
      <c r="AA70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0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06" s="4" t="str" cm="1">
        <f t="array" aca="1" ref="AC70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06" s="4">
        <f ca="1">LEN(Table2[[#This Row],[Data Checks]])</f>
        <v>0</v>
      </c>
      <c r="AE706" s="4" t="str">
        <f>IF(LEN(TRIM(Table2[[#This Row],[Referral Date]]))=0,"",IFERROR(NETWORKDAYS(Table2[[#This Row],[Referral Date]],EOMONTH(DATE('Reporting Month'!$B$2,'Reporting Month'!$B$1,1),0),Holidays),-NETWORKDAYS(EOMONTH(DATE('Reporting Month'!$B$2,'Reporting Month'!$B$1,1),0),Table2[[#This Row],[Referral Date]],Holidays)))</f>
        <v/>
      </c>
      <c r="AF70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06" s="4" t="str">
        <f>IF(OR(Table2[[#This Row],[Referral Date]]="",Table2[[#This Row],[FTC Screening Date]]=""),"",IFERROR(DATEDIF(Table2[[#This Row],[Referral Date]],Table2[[#This Row],[FTC Screening Date]],"d"),IFERROR(IF(DATEDIF(Table2[[#This Row],[FTC Screening Date]],Table2[[#This Row],[Referral Date]],"d")&gt;0,0,""),"")))</f>
        <v/>
      </c>
      <c r="AH706" s="4" t="str">
        <f>IFERROR(VLOOKUP(Table2[[#This Row],[Agency Name]],'Dropdown Values'!A:B,2,FALSE),"")</f>
        <v/>
      </c>
      <c r="AI706" s="2" t="str">
        <f>IF(OR(Table2[[#This Row],[Current Investigation Start Date]]="",Table2[[#This Row],[Referral Date]]=""),"",IFERROR(NETWORKDAYS(I706,J706,Holidays),""))</f>
        <v/>
      </c>
      <c r="AJ706" s="2" t="str">
        <f>IF(OR(Table2[[#This Row],[Initial Engagement Attempt Date]]="",Table2[[#This Row],[FTC Screening Date]]=""),"",IFERROR(NETWORKDAYS(Table2[[#This Row],[Initial Engagement Attempt Date]],Table2[[#This Row],[FTC Screening Date]],Holidays),""))</f>
        <v/>
      </c>
      <c r="AK70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06" s="4">
        <f>COUNTIFS(Table2[Agency Name],Table2[[#This Row],[Agency Name]],Table2[Client ID],Table2[[#This Row],[Client ID]])</f>
        <v>0</v>
      </c>
    </row>
    <row r="707" spans="12:38">
      <c r="L707" s="13"/>
      <c r="M707" s="13"/>
      <c r="N707" s="13"/>
      <c r="P707" s="13"/>
      <c r="W707" s="13"/>
      <c r="X707" s="13"/>
      <c r="AA70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0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07" s="4" t="str" cm="1">
        <f t="array" aca="1" ref="AC70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07" s="4">
        <f ca="1">LEN(Table2[[#This Row],[Data Checks]])</f>
        <v>0</v>
      </c>
      <c r="AE707" s="4" t="str">
        <f>IF(LEN(TRIM(Table2[[#This Row],[Referral Date]]))=0,"",IFERROR(NETWORKDAYS(Table2[[#This Row],[Referral Date]],EOMONTH(DATE('Reporting Month'!$B$2,'Reporting Month'!$B$1,1),0),Holidays),-NETWORKDAYS(EOMONTH(DATE('Reporting Month'!$B$2,'Reporting Month'!$B$1,1),0),Table2[[#This Row],[Referral Date]],Holidays)))</f>
        <v/>
      </c>
      <c r="AF70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07" s="4" t="str">
        <f>IF(OR(Table2[[#This Row],[Referral Date]]="",Table2[[#This Row],[FTC Screening Date]]=""),"",IFERROR(DATEDIF(Table2[[#This Row],[Referral Date]],Table2[[#This Row],[FTC Screening Date]],"d"),IFERROR(IF(DATEDIF(Table2[[#This Row],[FTC Screening Date]],Table2[[#This Row],[Referral Date]],"d")&gt;0,0,""),"")))</f>
        <v/>
      </c>
      <c r="AH707" s="4" t="str">
        <f>IFERROR(VLOOKUP(Table2[[#This Row],[Agency Name]],'Dropdown Values'!A:B,2,FALSE),"")</f>
        <v/>
      </c>
      <c r="AI707" s="2" t="str">
        <f>IF(OR(Table2[[#This Row],[Current Investigation Start Date]]="",Table2[[#This Row],[Referral Date]]=""),"",IFERROR(NETWORKDAYS(I707,J707,Holidays),""))</f>
        <v/>
      </c>
      <c r="AJ707" s="2" t="str">
        <f>IF(OR(Table2[[#This Row],[Initial Engagement Attempt Date]]="",Table2[[#This Row],[FTC Screening Date]]=""),"",IFERROR(NETWORKDAYS(Table2[[#This Row],[Initial Engagement Attempt Date]],Table2[[#This Row],[FTC Screening Date]],Holidays),""))</f>
        <v/>
      </c>
      <c r="AK70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07" s="4">
        <f>COUNTIFS(Table2[Agency Name],Table2[[#This Row],[Agency Name]],Table2[Client ID],Table2[[#This Row],[Client ID]])</f>
        <v>0</v>
      </c>
    </row>
    <row r="708" spans="12:38">
      <c r="L708" s="13"/>
      <c r="M708" s="13"/>
      <c r="N708" s="13"/>
      <c r="P708" s="13"/>
      <c r="W708" s="13"/>
      <c r="X708" s="13"/>
      <c r="AA70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0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08" s="4" t="str" cm="1">
        <f t="array" aca="1" ref="AC70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08" s="4">
        <f ca="1">LEN(Table2[[#This Row],[Data Checks]])</f>
        <v>0</v>
      </c>
      <c r="AE708" s="4" t="str">
        <f>IF(LEN(TRIM(Table2[[#This Row],[Referral Date]]))=0,"",IFERROR(NETWORKDAYS(Table2[[#This Row],[Referral Date]],EOMONTH(DATE('Reporting Month'!$B$2,'Reporting Month'!$B$1,1),0),Holidays),-NETWORKDAYS(EOMONTH(DATE('Reporting Month'!$B$2,'Reporting Month'!$B$1,1),0),Table2[[#This Row],[Referral Date]],Holidays)))</f>
        <v/>
      </c>
      <c r="AF70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08" s="4" t="str">
        <f>IF(OR(Table2[[#This Row],[Referral Date]]="",Table2[[#This Row],[FTC Screening Date]]=""),"",IFERROR(DATEDIF(Table2[[#This Row],[Referral Date]],Table2[[#This Row],[FTC Screening Date]],"d"),IFERROR(IF(DATEDIF(Table2[[#This Row],[FTC Screening Date]],Table2[[#This Row],[Referral Date]],"d")&gt;0,0,""),"")))</f>
        <v/>
      </c>
      <c r="AH708" s="4" t="str">
        <f>IFERROR(VLOOKUP(Table2[[#This Row],[Agency Name]],'Dropdown Values'!A:B,2,FALSE),"")</f>
        <v/>
      </c>
      <c r="AI708" s="2" t="str">
        <f>IF(OR(Table2[[#This Row],[Current Investigation Start Date]]="",Table2[[#This Row],[Referral Date]]=""),"",IFERROR(NETWORKDAYS(I708,J708,Holidays),""))</f>
        <v/>
      </c>
      <c r="AJ708" s="2" t="str">
        <f>IF(OR(Table2[[#This Row],[Initial Engagement Attempt Date]]="",Table2[[#This Row],[FTC Screening Date]]=""),"",IFERROR(NETWORKDAYS(Table2[[#This Row],[Initial Engagement Attempt Date]],Table2[[#This Row],[FTC Screening Date]],Holidays),""))</f>
        <v/>
      </c>
      <c r="AK70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08" s="4">
        <f>COUNTIFS(Table2[Agency Name],Table2[[#This Row],[Agency Name]],Table2[Client ID],Table2[[#This Row],[Client ID]])</f>
        <v>0</v>
      </c>
    </row>
    <row r="709" spans="12:38">
      <c r="L709" s="13"/>
      <c r="M709" s="13"/>
      <c r="N709" s="13"/>
      <c r="P709" s="13"/>
      <c r="W709" s="13"/>
      <c r="X709" s="13"/>
      <c r="AA70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0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09" s="4" t="str" cm="1">
        <f t="array" aca="1" ref="AC70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09" s="4">
        <f ca="1">LEN(Table2[[#This Row],[Data Checks]])</f>
        <v>0</v>
      </c>
      <c r="AE709" s="4" t="str">
        <f>IF(LEN(TRIM(Table2[[#This Row],[Referral Date]]))=0,"",IFERROR(NETWORKDAYS(Table2[[#This Row],[Referral Date]],EOMONTH(DATE('Reporting Month'!$B$2,'Reporting Month'!$B$1,1),0),Holidays),-NETWORKDAYS(EOMONTH(DATE('Reporting Month'!$B$2,'Reporting Month'!$B$1,1),0),Table2[[#This Row],[Referral Date]],Holidays)))</f>
        <v/>
      </c>
      <c r="AF70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09" s="4" t="str">
        <f>IF(OR(Table2[[#This Row],[Referral Date]]="",Table2[[#This Row],[FTC Screening Date]]=""),"",IFERROR(DATEDIF(Table2[[#This Row],[Referral Date]],Table2[[#This Row],[FTC Screening Date]],"d"),IFERROR(IF(DATEDIF(Table2[[#This Row],[FTC Screening Date]],Table2[[#This Row],[Referral Date]],"d")&gt;0,0,""),"")))</f>
        <v/>
      </c>
      <c r="AH709" s="4" t="str">
        <f>IFERROR(VLOOKUP(Table2[[#This Row],[Agency Name]],'Dropdown Values'!A:B,2,FALSE),"")</f>
        <v/>
      </c>
      <c r="AI709" s="2" t="str">
        <f>IF(OR(Table2[[#This Row],[Current Investigation Start Date]]="",Table2[[#This Row],[Referral Date]]=""),"",IFERROR(NETWORKDAYS(I709,J709,Holidays),""))</f>
        <v/>
      </c>
      <c r="AJ709" s="2" t="str">
        <f>IF(OR(Table2[[#This Row],[Initial Engagement Attempt Date]]="",Table2[[#This Row],[FTC Screening Date]]=""),"",IFERROR(NETWORKDAYS(Table2[[#This Row],[Initial Engagement Attempt Date]],Table2[[#This Row],[FTC Screening Date]],Holidays),""))</f>
        <v/>
      </c>
      <c r="AK70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09" s="4">
        <f>COUNTIFS(Table2[Agency Name],Table2[[#This Row],[Agency Name]],Table2[Client ID],Table2[[#This Row],[Client ID]])</f>
        <v>0</v>
      </c>
    </row>
    <row r="710" spans="12:38">
      <c r="L710" s="13"/>
      <c r="M710" s="13"/>
      <c r="N710" s="13"/>
      <c r="P710" s="13"/>
      <c r="W710" s="13"/>
      <c r="X710" s="13"/>
      <c r="AA71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1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10" s="4" t="str" cm="1">
        <f t="array" aca="1" ref="AC71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10" s="4">
        <f ca="1">LEN(Table2[[#This Row],[Data Checks]])</f>
        <v>0</v>
      </c>
      <c r="AE710" s="4" t="str">
        <f>IF(LEN(TRIM(Table2[[#This Row],[Referral Date]]))=0,"",IFERROR(NETWORKDAYS(Table2[[#This Row],[Referral Date]],EOMONTH(DATE('Reporting Month'!$B$2,'Reporting Month'!$B$1,1),0),Holidays),-NETWORKDAYS(EOMONTH(DATE('Reporting Month'!$B$2,'Reporting Month'!$B$1,1),0),Table2[[#This Row],[Referral Date]],Holidays)))</f>
        <v/>
      </c>
      <c r="AF71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10" s="4" t="str">
        <f>IF(OR(Table2[[#This Row],[Referral Date]]="",Table2[[#This Row],[FTC Screening Date]]=""),"",IFERROR(DATEDIF(Table2[[#This Row],[Referral Date]],Table2[[#This Row],[FTC Screening Date]],"d"),IFERROR(IF(DATEDIF(Table2[[#This Row],[FTC Screening Date]],Table2[[#This Row],[Referral Date]],"d")&gt;0,0,""),"")))</f>
        <v/>
      </c>
      <c r="AH710" s="4" t="str">
        <f>IFERROR(VLOOKUP(Table2[[#This Row],[Agency Name]],'Dropdown Values'!A:B,2,FALSE),"")</f>
        <v/>
      </c>
      <c r="AI710" s="2" t="str">
        <f>IF(OR(Table2[[#This Row],[Current Investigation Start Date]]="",Table2[[#This Row],[Referral Date]]=""),"",IFERROR(NETWORKDAYS(I710,J710,Holidays),""))</f>
        <v/>
      </c>
      <c r="AJ710" s="2" t="str">
        <f>IF(OR(Table2[[#This Row],[Initial Engagement Attempt Date]]="",Table2[[#This Row],[FTC Screening Date]]=""),"",IFERROR(NETWORKDAYS(Table2[[#This Row],[Initial Engagement Attempt Date]],Table2[[#This Row],[FTC Screening Date]],Holidays),""))</f>
        <v/>
      </c>
      <c r="AK71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10" s="4">
        <f>COUNTIFS(Table2[Agency Name],Table2[[#This Row],[Agency Name]],Table2[Client ID],Table2[[#This Row],[Client ID]])</f>
        <v>0</v>
      </c>
    </row>
    <row r="711" spans="12:38">
      <c r="L711" s="13"/>
      <c r="M711" s="13"/>
      <c r="N711" s="13"/>
      <c r="P711" s="13"/>
      <c r="W711" s="13"/>
      <c r="X711" s="13"/>
      <c r="AA71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1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11" s="4" t="str" cm="1">
        <f t="array" aca="1" ref="AC71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11" s="4">
        <f ca="1">LEN(Table2[[#This Row],[Data Checks]])</f>
        <v>0</v>
      </c>
      <c r="AE711" s="4" t="str">
        <f>IF(LEN(TRIM(Table2[[#This Row],[Referral Date]]))=0,"",IFERROR(NETWORKDAYS(Table2[[#This Row],[Referral Date]],EOMONTH(DATE('Reporting Month'!$B$2,'Reporting Month'!$B$1,1),0),Holidays),-NETWORKDAYS(EOMONTH(DATE('Reporting Month'!$B$2,'Reporting Month'!$B$1,1),0),Table2[[#This Row],[Referral Date]],Holidays)))</f>
        <v/>
      </c>
      <c r="AF71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11" s="4" t="str">
        <f>IF(OR(Table2[[#This Row],[Referral Date]]="",Table2[[#This Row],[FTC Screening Date]]=""),"",IFERROR(DATEDIF(Table2[[#This Row],[Referral Date]],Table2[[#This Row],[FTC Screening Date]],"d"),IFERROR(IF(DATEDIF(Table2[[#This Row],[FTC Screening Date]],Table2[[#This Row],[Referral Date]],"d")&gt;0,0,""),"")))</f>
        <v/>
      </c>
      <c r="AH711" s="4" t="str">
        <f>IFERROR(VLOOKUP(Table2[[#This Row],[Agency Name]],'Dropdown Values'!A:B,2,FALSE),"")</f>
        <v/>
      </c>
      <c r="AI711" s="2" t="str">
        <f>IF(OR(Table2[[#This Row],[Current Investigation Start Date]]="",Table2[[#This Row],[Referral Date]]=""),"",IFERROR(NETWORKDAYS(I711,J711,Holidays),""))</f>
        <v/>
      </c>
      <c r="AJ711" s="2" t="str">
        <f>IF(OR(Table2[[#This Row],[Initial Engagement Attempt Date]]="",Table2[[#This Row],[FTC Screening Date]]=""),"",IFERROR(NETWORKDAYS(Table2[[#This Row],[Initial Engagement Attempt Date]],Table2[[#This Row],[FTC Screening Date]],Holidays),""))</f>
        <v/>
      </c>
      <c r="AK71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11" s="4">
        <f>COUNTIFS(Table2[Agency Name],Table2[[#This Row],[Agency Name]],Table2[Client ID],Table2[[#This Row],[Client ID]])</f>
        <v>0</v>
      </c>
    </row>
    <row r="712" spans="12:38">
      <c r="L712" s="13"/>
      <c r="M712" s="13"/>
      <c r="N712" s="13"/>
      <c r="P712" s="13"/>
      <c r="W712" s="13"/>
      <c r="X712" s="13"/>
      <c r="AA71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1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12" s="4" t="str" cm="1">
        <f t="array" aca="1" ref="AC71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12" s="4">
        <f ca="1">LEN(Table2[[#This Row],[Data Checks]])</f>
        <v>0</v>
      </c>
      <c r="AE712" s="4" t="str">
        <f>IF(LEN(TRIM(Table2[[#This Row],[Referral Date]]))=0,"",IFERROR(NETWORKDAYS(Table2[[#This Row],[Referral Date]],EOMONTH(DATE('Reporting Month'!$B$2,'Reporting Month'!$B$1,1),0),Holidays),-NETWORKDAYS(EOMONTH(DATE('Reporting Month'!$B$2,'Reporting Month'!$B$1,1),0),Table2[[#This Row],[Referral Date]],Holidays)))</f>
        <v/>
      </c>
      <c r="AF71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12" s="4" t="str">
        <f>IF(OR(Table2[[#This Row],[Referral Date]]="",Table2[[#This Row],[FTC Screening Date]]=""),"",IFERROR(DATEDIF(Table2[[#This Row],[Referral Date]],Table2[[#This Row],[FTC Screening Date]],"d"),IFERROR(IF(DATEDIF(Table2[[#This Row],[FTC Screening Date]],Table2[[#This Row],[Referral Date]],"d")&gt;0,0,""),"")))</f>
        <v/>
      </c>
      <c r="AH712" s="4" t="str">
        <f>IFERROR(VLOOKUP(Table2[[#This Row],[Agency Name]],'Dropdown Values'!A:B,2,FALSE),"")</f>
        <v/>
      </c>
      <c r="AI712" s="2" t="str">
        <f>IF(OR(Table2[[#This Row],[Current Investigation Start Date]]="",Table2[[#This Row],[Referral Date]]=""),"",IFERROR(NETWORKDAYS(I712,J712,Holidays),""))</f>
        <v/>
      </c>
      <c r="AJ712" s="2" t="str">
        <f>IF(OR(Table2[[#This Row],[Initial Engagement Attempt Date]]="",Table2[[#This Row],[FTC Screening Date]]=""),"",IFERROR(NETWORKDAYS(Table2[[#This Row],[Initial Engagement Attempt Date]],Table2[[#This Row],[FTC Screening Date]],Holidays),""))</f>
        <v/>
      </c>
      <c r="AK71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12" s="4">
        <f>COUNTIFS(Table2[Agency Name],Table2[[#This Row],[Agency Name]],Table2[Client ID],Table2[[#This Row],[Client ID]])</f>
        <v>0</v>
      </c>
    </row>
    <row r="713" spans="12:38">
      <c r="L713" s="13"/>
      <c r="M713" s="13"/>
      <c r="N713" s="13"/>
      <c r="P713" s="13"/>
      <c r="W713" s="13"/>
      <c r="X713" s="13"/>
      <c r="AA71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1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13" s="4" t="str" cm="1">
        <f t="array" aca="1" ref="AC71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13" s="4">
        <f ca="1">LEN(Table2[[#This Row],[Data Checks]])</f>
        <v>0</v>
      </c>
      <c r="AE713" s="4" t="str">
        <f>IF(LEN(TRIM(Table2[[#This Row],[Referral Date]]))=0,"",IFERROR(NETWORKDAYS(Table2[[#This Row],[Referral Date]],EOMONTH(DATE('Reporting Month'!$B$2,'Reporting Month'!$B$1,1),0),Holidays),-NETWORKDAYS(EOMONTH(DATE('Reporting Month'!$B$2,'Reporting Month'!$B$1,1),0),Table2[[#This Row],[Referral Date]],Holidays)))</f>
        <v/>
      </c>
      <c r="AF71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13" s="4" t="str">
        <f>IF(OR(Table2[[#This Row],[Referral Date]]="",Table2[[#This Row],[FTC Screening Date]]=""),"",IFERROR(DATEDIF(Table2[[#This Row],[Referral Date]],Table2[[#This Row],[FTC Screening Date]],"d"),IFERROR(IF(DATEDIF(Table2[[#This Row],[FTC Screening Date]],Table2[[#This Row],[Referral Date]],"d")&gt;0,0,""),"")))</f>
        <v/>
      </c>
      <c r="AH713" s="4" t="str">
        <f>IFERROR(VLOOKUP(Table2[[#This Row],[Agency Name]],'Dropdown Values'!A:B,2,FALSE),"")</f>
        <v/>
      </c>
      <c r="AI713" s="2" t="str">
        <f>IF(OR(Table2[[#This Row],[Current Investigation Start Date]]="",Table2[[#This Row],[Referral Date]]=""),"",IFERROR(NETWORKDAYS(I713,J713,Holidays),""))</f>
        <v/>
      </c>
      <c r="AJ713" s="2" t="str">
        <f>IF(OR(Table2[[#This Row],[Initial Engagement Attempt Date]]="",Table2[[#This Row],[FTC Screening Date]]=""),"",IFERROR(NETWORKDAYS(Table2[[#This Row],[Initial Engagement Attempt Date]],Table2[[#This Row],[FTC Screening Date]],Holidays),""))</f>
        <v/>
      </c>
      <c r="AK71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13" s="4">
        <f>COUNTIFS(Table2[Agency Name],Table2[[#This Row],[Agency Name]],Table2[Client ID],Table2[[#This Row],[Client ID]])</f>
        <v>0</v>
      </c>
    </row>
    <row r="714" spans="12:38">
      <c r="L714" s="13"/>
      <c r="M714" s="13"/>
      <c r="N714" s="13"/>
      <c r="P714" s="13"/>
      <c r="W714" s="13"/>
      <c r="X714" s="13"/>
      <c r="AA71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1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14" s="4" t="str" cm="1">
        <f t="array" aca="1" ref="AC71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14" s="4">
        <f ca="1">LEN(Table2[[#This Row],[Data Checks]])</f>
        <v>0</v>
      </c>
      <c r="AE714" s="4" t="str">
        <f>IF(LEN(TRIM(Table2[[#This Row],[Referral Date]]))=0,"",IFERROR(NETWORKDAYS(Table2[[#This Row],[Referral Date]],EOMONTH(DATE('Reporting Month'!$B$2,'Reporting Month'!$B$1,1),0),Holidays),-NETWORKDAYS(EOMONTH(DATE('Reporting Month'!$B$2,'Reporting Month'!$B$1,1),0),Table2[[#This Row],[Referral Date]],Holidays)))</f>
        <v/>
      </c>
      <c r="AF71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14" s="4" t="str">
        <f>IF(OR(Table2[[#This Row],[Referral Date]]="",Table2[[#This Row],[FTC Screening Date]]=""),"",IFERROR(DATEDIF(Table2[[#This Row],[Referral Date]],Table2[[#This Row],[FTC Screening Date]],"d"),IFERROR(IF(DATEDIF(Table2[[#This Row],[FTC Screening Date]],Table2[[#This Row],[Referral Date]],"d")&gt;0,0,""),"")))</f>
        <v/>
      </c>
      <c r="AH714" s="4" t="str">
        <f>IFERROR(VLOOKUP(Table2[[#This Row],[Agency Name]],'Dropdown Values'!A:B,2,FALSE),"")</f>
        <v/>
      </c>
      <c r="AI714" s="2" t="str">
        <f>IF(OR(Table2[[#This Row],[Current Investigation Start Date]]="",Table2[[#This Row],[Referral Date]]=""),"",IFERROR(NETWORKDAYS(I714,J714,Holidays),""))</f>
        <v/>
      </c>
      <c r="AJ714" s="2" t="str">
        <f>IF(OR(Table2[[#This Row],[Initial Engagement Attempt Date]]="",Table2[[#This Row],[FTC Screening Date]]=""),"",IFERROR(NETWORKDAYS(Table2[[#This Row],[Initial Engagement Attempt Date]],Table2[[#This Row],[FTC Screening Date]],Holidays),""))</f>
        <v/>
      </c>
      <c r="AK71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14" s="4">
        <f>COUNTIFS(Table2[Agency Name],Table2[[#This Row],[Agency Name]],Table2[Client ID],Table2[[#This Row],[Client ID]])</f>
        <v>0</v>
      </c>
    </row>
    <row r="715" spans="12:38">
      <c r="L715" s="13"/>
      <c r="M715" s="13"/>
      <c r="N715" s="13"/>
      <c r="P715" s="13"/>
      <c r="W715" s="13"/>
      <c r="X715" s="13"/>
      <c r="AA71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1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15" s="4" t="str" cm="1">
        <f t="array" aca="1" ref="AC71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15" s="4">
        <f ca="1">LEN(Table2[[#This Row],[Data Checks]])</f>
        <v>0</v>
      </c>
      <c r="AE715" s="4" t="str">
        <f>IF(LEN(TRIM(Table2[[#This Row],[Referral Date]]))=0,"",IFERROR(NETWORKDAYS(Table2[[#This Row],[Referral Date]],EOMONTH(DATE('Reporting Month'!$B$2,'Reporting Month'!$B$1,1),0),Holidays),-NETWORKDAYS(EOMONTH(DATE('Reporting Month'!$B$2,'Reporting Month'!$B$1,1),0),Table2[[#This Row],[Referral Date]],Holidays)))</f>
        <v/>
      </c>
      <c r="AF71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15" s="4" t="str">
        <f>IF(OR(Table2[[#This Row],[Referral Date]]="",Table2[[#This Row],[FTC Screening Date]]=""),"",IFERROR(DATEDIF(Table2[[#This Row],[Referral Date]],Table2[[#This Row],[FTC Screening Date]],"d"),IFERROR(IF(DATEDIF(Table2[[#This Row],[FTC Screening Date]],Table2[[#This Row],[Referral Date]],"d")&gt;0,0,""),"")))</f>
        <v/>
      </c>
      <c r="AH715" s="4" t="str">
        <f>IFERROR(VLOOKUP(Table2[[#This Row],[Agency Name]],'Dropdown Values'!A:B,2,FALSE),"")</f>
        <v/>
      </c>
      <c r="AI715" s="2" t="str">
        <f>IF(OR(Table2[[#This Row],[Current Investigation Start Date]]="",Table2[[#This Row],[Referral Date]]=""),"",IFERROR(NETWORKDAYS(I715,J715,Holidays),""))</f>
        <v/>
      </c>
      <c r="AJ715" s="2" t="str">
        <f>IF(OR(Table2[[#This Row],[Initial Engagement Attempt Date]]="",Table2[[#This Row],[FTC Screening Date]]=""),"",IFERROR(NETWORKDAYS(Table2[[#This Row],[Initial Engagement Attempt Date]],Table2[[#This Row],[FTC Screening Date]],Holidays),""))</f>
        <v/>
      </c>
      <c r="AK71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15" s="4">
        <f>COUNTIFS(Table2[Agency Name],Table2[[#This Row],[Agency Name]],Table2[Client ID],Table2[[#This Row],[Client ID]])</f>
        <v>0</v>
      </c>
    </row>
    <row r="716" spans="12:38">
      <c r="L716" s="13"/>
      <c r="M716" s="13"/>
      <c r="N716" s="13"/>
      <c r="P716" s="13"/>
      <c r="W716" s="13"/>
      <c r="X716" s="13"/>
      <c r="AA71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1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16" s="4" t="str" cm="1">
        <f t="array" aca="1" ref="AC71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16" s="4">
        <f ca="1">LEN(Table2[[#This Row],[Data Checks]])</f>
        <v>0</v>
      </c>
      <c r="AE716" s="4" t="str">
        <f>IF(LEN(TRIM(Table2[[#This Row],[Referral Date]]))=0,"",IFERROR(NETWORKDAYS(Table2[[#This Row],[Referral Date]],EOMONTH(DATE('Reporting Month'!$B$2,'Reporting Month'!$B$1,1),0),Holidays),-NETWORKDAYS(EOMONTH(DATE('Reporting Month'!$B$2,'Reporting Month'!$B$1,1),0),Table2[[#This Row],[Referral Date]],Holidays)))</f>
        <v/>
      </c>
      <c r="AF71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16" s="4" t="str">
        <f>IF(OR(Table2[[#This Row],[Referral Date]]="",Table2[[#This Row],[FTC Screening Date]]=""),"",IFERROR(DATEDIF(Table2[[#This Row],[Referral Date]],Table2[[#This Row],[FTC Screening Date]],"d"),IFERROR(IF(DATEDIF(Table2[[#This Row],[FTC Screening Date]],Table2[[#This Row],[Referral Date]],"d")&gt;0,0,""),"")))</f>
        <v/>
      </c>
      <c r="AH716" s="4" t="str">
        <f>IFERROR(VLOOKUP(Table2[[#This Row],[Agency Name]],'Dropdown Values'!A:B,2,FALSE),"")</f>
        <v/>
      </c>
      <c r="AI716" s="2" t="str">
        <f>IF(OR(Table2[[#This Row],[Current Investigation Start Date]]="",Table2[[#This Row],[Referral Date]]=""),"",IFERROR(NETWORKDAYS(I716,J716,Holidays),""))</f>
        <v/>
      </c>
      <c r="AJ716" s="2" t="str">
        <f>IF(OR(Table2[[#This Row],[Initial Engagement Attempt Date]]="",Table2[[#This Row],[FTC Screening Date]]=""),"",IFERROR(NETWORKDAYS(Table2[[#This Row],[Initial Engagement Attempt Date]],Table2[[#This Row],[FTC Screening Date]],Holidays),""))</f>
        <v/>
      </c>
      <c r="AK71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16" s="4">
        <f>COUNTIFS(Table2[Agency Name],Table2[[#This Row],[Agency Name]],Table2[Client ID],Table2[[#This Row],[Client ID]])</f>
        <v>0</v>
      </c>
    </row>
    <row r="717" spans="12:38">
      <c r="L717" s="13"/>
      <c r="M717" s="13"/>
      <c r="N717" s="13"/>
      <c r="P717" s="13"/>
      <c r="W717" s="13"/>
      <c r="X717" s="13"/>
      <c r="AA71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1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17" s="4" t="str" cm="1">
        <f t="array" aca="1" ref="AC71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17" s="4">
        <f ca="1">LEN(Table2[[#This Row],[Data Checks]])</f>
        <v>0</v>
      </c>
      <c r="AE717" s="4" t="str">
        <f>IF(LEN(TRIM(Table2[[#This Row],[Referral Date]]))=0,"",IFERROR(NETWORKDAYS(Table2[[#This Row],[Referral Date]],EOMONTH(DATE('Reporting Month'!$B$2,'Reporting Month'!$B$1,1),0),Holidays),-NETWORKDAYS(EOMONTH(DATE('Reporting Month'!$B$2,'Reporting Month'!$B$1,1),0),Table2[[#This Row],[Referral Date]],Holidays)))</f>
        <v/>
      </c>
      <c r="AF71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17" s="4" t="str">
        <f>IF(OR(Table2[[#This Row],[Referral Date]]="",Table2[[#This Row],[FTC Screening Date]]=""),"",IFERROR(DATEDIF(Table2[[#This Row],[Referral Date]],Table2[[#This Row],[FTC Screening Date]],"d"),IFERROR(IF(DATEDIF(Table2[[#This Row],[FTC Screening Date]],Table2[[#This Row],[Referral Date]],"d")&gt;0,0,""),"")))</f>
        <v/>
      </c>
      <c r="AH717" s="4" t="str">
        <f>IFERROR(VLOOKUP(Table2[[#This Row],[Agency Name]],'Dropdown Values'!A:B,2,FALSE),"")</f>
        <v/>
      </c>
      <c r="AI717" s="2" t="str">
        <f>IF(OR(Table2[[#This Row],[Current Investigation Start Date]]="",Table2[[#This Row],[Referral Date]]=""),"",IFERROR(NETWORKDAYS(I717,J717,Holidays),""))</f>
        <v/>
      </c>
      <c r="AJ717" s="2" t="str">
        <f>IF(OR(Table2[[#This Row],[Initial Engagement Attempt Date]]="",Table2[[#This Row],[FTC Screening Date]]=""),"",IFERROR(NETWORKDAYS(Table2[[#This Row],[Initial Engagement Attempt Date]],Table2[[#This Row],[FTC Screening Date]],Holidays),""))</f>
        <v/>
      </c>
      <c r="AK71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17" s="4">
        <f>COUNTIFS(Table2[Agency Name],Table2[[#This Row],[Agency Name]],Table2[Client ID],Table2[[#This Row],[Client ID]])</f>
        <v>0</v>
      </c>
    </row>
    <row r="718" spans="12:38">
      <c r="L718" s="13"/>
      <c r="M718" s="13"/>
      <c r="N718" s="13"/>
      <c r="P718" s="13"/>
      <c r="W718" s="13"/>
      <c r="X718" s="13"/>
      <c r="AA71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1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18" s="4" t="str" cm="1">
        <f t="array" aca="1" ref="AC71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18" s="4">
        <f ca="1">LEN(Table2[[#This Row],[Data Checks]])</f>
        <v>0</v>
      </c>
      <c r="AE718" s="4" t="str">
        <f>IF(LEN(TRIM(Table2[[#This Row],[Referral Date]]))=0,"",IFERROR(NETWORKDAYS(Table2[[#This Row],[Referral Date]],EOMONTH(DATE('Reporting Month'!$B$2,'Reporting Month'!$B$1,1),0),Holidays),-NETWORKDAYS(EOMONTH(DATE('Reporting Month'!$B$2,'Reporting Month'!$B$1,1),0),Table2[[#This Row],[Referral Date]],Holidays)))</f>
        <v/>
      </c>
      <c r="AF71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18" s="4" t="str">
        <f>IF(OR(Table2[[#This Row],[Referral Date]]="",Table2[[#This Row],[FTC Screening Date]]=""),"",IFERROR(DATEDIF(Table2[[#This Row],[Referral Date]],Table2[[#This Row],[FTC Screening Date]],"d"),IFERROR(IF(DATEDIF(Table2[[#This Row],[FTC Screening Date]],Table2[[#This Row],[Referral Date]],"d")&gt;0,0,""),"")))</f>
        <v/>
      </c>
      <c r="AH718" s="4" t="str">
        <f>IFERROR(VLOOKUP(Table2[[#This Row],[Agency Name]],'Dropdown Values'!A:B,2,FALSE),"")</f>
        <v/>
      </c>
      <c r="AI718" s="2" t="str">
        <f>IF(OR(Table2[[#This Row],[Current Investigation Start Date]]="",Table2[[#This Row],[Referral Date]]=""),"",IFERROR(NETWORKDAYS(I718,J718,Holidays),""))</f>
        <v/>
      </c>
      <c r="AJ718" s="2" t="str">
        <f>IF(OR(Table2[[#This Row],[Initial Engagement Attempt Date]]="",Table2[[#This Row],[FTC Screening Date]]=""),"",IFERROR(NETWORKDAYS(Table2[[#This Row],[Initial Engagement Attempt Date]],Table2[[#This Row],[FTC Screening Date]],Holidays),""))</f>
        <v/>
      </c>
      <c r="AK71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18" s="4">
        <f>COUNTIFS(Table2[Agency Name],Table2[[#This Row],[Agency Name]],Table2[Client ID],Table2[[#This Row],[Client ID]])</f>
        <v>0</v>
      </c>
    </row>
    <row r="719" spans="12:38">
      <c r="L719" s="13"/>
      <c r="M719" s="13"/>
      <c r="N719" s="13"/>
      <c r="P719" s="13"/>
      <c r="W719" s="13"/>
      <c r="X719" s="13"/>
      <c r="AA71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1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19" s="4" t="str" cm="1">
        <f t="array" aca="1" ref="AC71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19" s="4">
        <f ca="1">LEN(Table2[[#This Row],[Data Checks]])</f>
        <v>0</v>
      </c>
      <c r="AE719" s="4" t="str">
        <f>IF(LEN(TRIM(Table2[[#This Row],[Referral Date]]))=0,"",IFERROR(NETWORKDAYS(Table2[[#This Row],[Referral Date]],EOMONTH(DATE('Reporting Month'!$B$2,'Reporting Month'!$B$1,1),0),Holidays),-NETWORKDAYS(EOMONTH(DATE('Reporting Month'!$B$2,'Reporting Month'!$B$1,1),0),Table2[[#This Row],[Referral Date]],Holidays)))</f>
        <v/>
      </c>
      <c r="AF71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19" s="4" t="str">
        <f>IF(OR(Table2[[#This Row],[Referral Date]]="",Table2[[#This Row],[FTC Screening Date]]=""),"",IFERROR(DATEDIF(Table2[[#This Row],[Referral Date]],Table2[[#This Row],[FTC Screening Date]],"d"),IFERROR(IF(DATEDIF(Table2[[#This Row],[FTC Screening Date]],Table2[[#This Row],[Referral Date]],"d")&gt;0,0,""),"")))</f>
        <v/>
      </c>
      <c r="AH719" s="4" t="str">
        <f>IFERROR(VLOOKUP(Table2[[#This Row],[Agency Name]],'Dropdown Values'!A:B,2,FALSE),"")</f>
        <v/>
      </c>
      <c r="AI719" s="2" t="str">
        <f>IF(OR(Table2[[#This Row],[Current Investigation Start Date]]="",Table2[[#This Row],[Referral Date]]=""),"",IFERROR(NETWORKDAYS(I719,J719,Holidays),""))</f>
        <v/>
      </c>
      <c r="AJ719" s="2" t="str">
        <f>IF(OR(Table2[[#This Row],[Initial Engagement Attempt Date]]="",Table2[[#This Row],[FTC Screening Date]]=""),"",IFERROR(NETWORKDAYS(Table2[[#This Row],[Initial Engagement Attempt Date]],Table2[[#This Row],[FTC Screening Date]],Holidays),""))</f>
        <v/>
      </c>
      <c r="AK71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19" s="4">
        <f>COUNTIFS(Table2[Agency Name],Table2[[#This Row],[Agency Name]],Table2[Client ID],Table2[[#This Row],[Client ID]])</f>
        <v>0</v>
      </c>
    </row>
    <row r="720" spans="12:38">
      <c r="L720" s="13"/>
      <c r="M720" s="13"/>
      <c r="N720" s="13"/>
      <c r="P720" s="13"/>
      <c r="W720" s="13"/>
      <c r="X720" s="13"/>
      <c r="AA72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2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20" s="4" t="str" cm="1">
        <f t="array" aca="1" ref="AC72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20" s="4">
        <f ca="1">LEN(Table2[[#This Row],[Data Checks]])</f>
        <v>0</v>
      </c>
      <c r="AE720" s="4" t="str">
        <f>IF(LEN(TRIM(Table2[[#This Row],[Referral Date]]))=0,"",IFERROR(NETWORKDAYS(Table2[[#This Row],[Referral Date]],EOMONTH(DATE('Reporting Month'!$B$2,'Reporting Month'!$B$1,1),0),Holidays),-NETWORKDAYS(EOMONTH(DATE('Reporting Month'!$B$2,'Reporting Month'!$B$1,1),0),Table2[[#This Row],[Referral Date]],Holidays)))</f>
        <v/>
      </c>
      <c r="AF72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20" s="4" t="str">
        <f>IF(OR(Table2[[#This Row],[Referral Date]]="",Table2[[#This Row],[FTC Screening Date]]=""),"",IFERROR(DATEDIF(Table2[[#This Row],[Referral Date]],Table2[[#This Row],[FTC Screening Date]],"d"),IFERROR(IF(DATEDIF(Table2[[#This Row],[FTC Screening Date]],Table2[[#This Row],[Referral Date]],"d")&gt;0,0,""),"")))</f>
        <v/>
      </c>
      <c r="AH720" s="4" t="str">
        <f>IFERROR(VLOOKUP(Table2[[#This Row],[Agency Name]],'Dropdown Values'!A:B,2,FALSE),"")</f>
        <v/>
      </c>
      <c r="AI720" s="2" t="str">
        <f>IF(OR(Table2[[#This Row],[Current Investigation Start Date]]="",Table2[[#This Row],[Referral Date]]=""),"",IFERROR(NETWORKDAYS(I720,J720,Holidays),""))</f>
        <v/>
      </c>
      <c r="AJ720" s="2" t="str">
        <f>IF(OR(Table2[[#This Row],[Initial Engagement Attempt Date]]="",Table2[[#This Row],[FTC Screening Date]]=""),"",IFERROR(NETWORKDAYS(Table2[[#This Row],[Initial Engagement Attempt Date]],Table2[[#This Row],[FTC Screening Date]],Holidays),""))</f>
        <v/>
      </c>
      <c r="AK72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20" s="4">
        <f>COUNTIFS(Table2[Agency Name],Table2[[#This Row],[Agency Name]],Table2[Client ID],Table2[[#This Row],[Client ID]])</f>
        <v>0</v>
      </c>
    </row>
    <row r="721" spans="12:38">
      <c r="L721" s="13"/>
      <c r="M721" s="13"/>
      <c r="N721" s="13"/>
      <c r="P721" s="13"/>
      <c r="W721" s="13"/>
      <c r="X721" s="13"/>
      <c r="AA72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2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21" s="4" t="str" cm="1">
        <f t="array" aca="1" ref="AC72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21" s="4">
        <f ca="1">LEN(Table2[[#This Row],[Data Checks]])</f>
        <v>0</v>
      </c>
      <c r="AE721" s="4" t="str">
        <f>IF(LEN(TRIM(Table2[[#This Row],[Referral Date]]))=0,"",IFERROR(NETWORKDAYS(Table2[[#This Row],[Referral Date]],EOMONTH(DATE('Reporting Month'!$B$2,'Reporting Month'!$B$1,1),0),Holidays),-NETWORKDAYS(EOMONTH(DATE('Reporting Month'!$B$2,'Reporting Month'!$B$1,1),0),Table2[[#This Row],[Referral Date]],Holidays)))</f>
        <v/>
      </c>
      <c r="AF72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21" s="4" t="str">
        <f>IF(OR(Table2[[#This Row],[Referral Date]]="",Table2[[#This Row],[FTC Screening Date]]=""),"",IFERROR(DATEDIF(Table2[[#This Row],[Referral Date]],Table2[[#This Row],[FTC Screening Date]],"d"),IFERROR(IF(DATEDIF(Table2[[#This Row],[FTC Screening Date]],Table2[[#This Row],[Referral Date]],"d")&gt;0,0,""),"")))</f>
        <v/>
      </c>
      <c r="AH721" s="4" t="str">
        <f>IFERROR(VLOOKUP(Table2[[#This Row],[Agency Name]],'Dropdown Values'!A:B,2,FALSE),"")</f>
        <v/>
      </c>
      <c r="AI721" s="2" t="str">
        <f>IF(OR(Table2[[#This Row],[Current Investigation Start Date]]="",Table2[[#This Row],[Referral Date]]=""),"",IFERROR(NETWORKDAYS(I721,J721,Holidays),""))</f>
        <v/>
      </c>
      <c r="AJ721" s="2" t="str">
        <f>IF(OR(Table2[[#This Row],[Initial Engagement Attempt Date]]="",Table2[[#This Row],[FTC Screening Date]]=""),"",IFERROR(NETWORKDAYS(Table2[[#This Row],[Initial Engagement Attempt Date]],Table2[[#This Row],[FTC Screening Date]],Holidays),""))</f>
        <v/>
      </c>
      <c r="AK72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21" s="4">
        <f>COUNTIFS(Table2[Agency Name],Table2[[#This Row],[Agency Name]],Table2[Client ID],Table2[[#This Row],[Client ID]])</f>
        <v>0</v>
      </c>
    </row>
    <row r="722" spans="12:38">
      <c r="L722" s="13"/>
      <c r="M722" s="13"/>
      <c r="N722" s="13"/>
      <c r="P722" s="13"/>
      <c r="W722" s="13"/>
      <c r="X722" s="13"/>
      <c r="AA72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2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22" s="4" t="str" cm="1">
        <f t="array" aca="1" ref="AC72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22" s="4">
        <f ca="1">LEN(Table2[[#This Row],[Data Checks]])</f>
        <v>0</v>
      </c>
      <c r="AE722" s="4" t="str">
        <f>IF(LEN(TRIM(Table2[[#This Row],[Referral Date]]))=0,"",IFERROR(NETWORKDAYS(Table2[[#This Row],[Referral Date]],EOMONTH(DATE('Reporting Month'!$B$2,'Reporting Month'!$B$1,1),0),Holidays),-NETWORKDAYS(EOMONTH(DATE('Reporting Month'!$B$2,'Reporting Month'!$B$1,1),0),Table2[[#This Row],[Referral Date]],Holidays)))</f>
        <v/>
      </c>
      <c r="AF72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22" s="4" t="str">
        <f>IF(OR(Table2[[#This Row],[Referral Date]]="",Table2[[#This Row],[FTC Screening Date]]=""),"",IFERROR(DATEDIF(Table2[[#This Row],[Referral Date]],Table2[[#This Row],[FTC Screening Date]],"d"),IFERROR(IF(DATEDIF(Table2[[#This Row],[FTC Screening Date]],Table2[[#This Row],[Referral Date]],"d")&gt;0,0,""),"")))</f>
        <v/>
      </c>
      <c r="AH722" s="4" t="str">
        <f>IFERROR(VLOOKUP(Table2[[#This Row],[Agency Name]],'Dropdown Values'!A:B,2,FALSE),"")</f>
        <v/>
      </c>
      <c r="AI722" s="2" t="str">
        <f>IF(OR(Table2[[#This Row],[Current Investigation Start Date]]="",Table2[[#This Row],[Referral Date]]=""),"",IFERROR(NETWORKDAYS(I722,J722,Holidays),""))</f>
        <v/>
      </c>
      <c r="AJ722" s="2" t="str">
        <f>IF(OR(Table2[[#This Row],[Initial Engagement Attempt Date]]="",Table2[[#This Row],[FTC Screening Date]]=""),"",IFERROR(NETWORKDAYS(Table2[[#This Row],[Initial Engagement Attempt Date]],Table2[[#This Row],[FTC Screening Date]],Holidays),""))</f>
        <v/>
      </c>
      <c r="AK72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22" s="4">
        <f>COUNTIFS(Table2[Agency Name],Table2[[#This Row],[Agency Name]],Table2[Client ID],Table2[[#This Row],[Client ID]])</f>
        <v>0</v>
      </c>
    </row>
    <row r="723" spans="12:38">
      <c r="L723" s="13"/>
      <c r="M723" s="13"/>
      <c r="N723" s="13"/>
      <c r="P723" s="13"/>
      <c r="W723" s="13"/>
      <c r="X723" s="13"/>
      <c r="AA72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2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23" s="4" t="str" cm="1">
        <f t="array" aca="1" ref="AC72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23" s="4">
        <f ca="1">LEN(Table2[[#This Row],[Data Checks]])</f>
        <v>0</v>
      </c>
      <c r="AE723" s="4" t="str">
        <f>IF(LEN(TRIM(Table2[[#This Row],[Referral Date]]))=0,"",IFERROR(NETWORKDAYS(Table2[[#This Row],[Referral Date]],EOMONTH(DATE('Reporting Month'!$B$2,'Reporting Month'!$B$1,1),0),Holidays),-NETWORKDAYS(EOMONTH(DATE('Reporting Month'!$B$2,'Reporting Month'!$B$1,1),0),Table2[[#This Row],[Referral Date]],Holidays)))</f>
        <v/>
      </c>
      <c r="AF72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23" s="4" t="str">
        <f>IF(OR(Table2[[#This Row],[Referral Date]]="",Table2[[#This Row],[FTC Screening Date]]=""),"",IFERROR(DATEDIF(Table2[[#This Row],[Referral Date]],Table2[[#This Row],[FTC Screening Date]],"d"),IFERROR(IF(DATEDIF(Table2[[#This Row],[FTC Screening Date]],Table2[[#This Row],[Referral Date]],"d")&gt;0,0,""),"")))</f>
        <v/>
      </c>
      <c r="AH723" s="4" t="str">
        <f>IFERROR(VLOOKUP(Table2[[#This Row],[Agency Name]],'Dropdown Values'!A:B,2,FALSE),"")</f>
        <v/>
      </c>
      <c r="AI723" s="2" t="str">
        <f>IF(OR(Table2[[#This Row],[Current Investigation Start Date]]="",Table2[[#This Row],[Referral Date]]=""),"",IFERROR(NETWORKDAYS(I723,J723,Holidays),""))</f>
        <v/>
      </c>
      <c r="AJ723" s="2" t="str">
        <f>IF(OR(Table2[[#This Row],[Initial Engagement Attempt Date]]="",Table2[[#This Row],[FTC Screening Date]]=""),"",IFERROR(NETWORKDAYS(Table2[[#This Row],[Initial Engagement Attempt Date]],Table2[[#This Row],[FTC Screening Date]],Holidays),""))</f>
        <v/>
      </c>
      <c r="AK72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23" s="4">
        <f>COUNTIFS(Table2[Agency Name],Table2[[#This Row],[Agency Name]],Table2[Client ID],Table2[[#This Row],[Client ID]])</f>
        <v>0</v>
      </c>
    </row>
    <row r="724" spans="12:38">
      <c r="L724" s="13"/>
      <c r="M724" s="13"/>
      <c r="N724" s="13"/>
      <c r="P724" s="13"/>
      <c r="W724" s="13"/>
      <c r="X724" s="13"/>
      <c r="AA72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2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24" s="4" t="str" cm="1">
        <f t="array" aca="1" ref="AC72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24" s="4">
        <f ca="1">LEN(Table2[[#This Row],[Data Checks]])</f>
        <v>0</v>
      </c>
      <c r="AE724" s="4" t="str">
        <f>IF(LEN(TRIM(Table2[[#This Row],[Referral Date]]))=0,"",IFERROR(NETWORKDAYS(Table2[[#This Row],[Referral Date]],EOMONTH(DATE('Reporting Month'!$B$2,'Reporting Month'!$B$1,1),0),Holidays),-NETWORKDAYS(EOMONTH(DATE('Reporting Month'!$B$2,'Reporting Month'!$B$1,1),0),Table2[[#This Row],[Referral Date]],Holidays)))</f>
        <v/>
      </c>
      <c r="AF72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24" s="4" t="str">
        <f>IF(OR(Table2[[#This Row],[Referral Date]]="",Table2[[#This Row],[FTC Screening Date]]=""),"",IFERROR(DATEDIF(Table2[[#This Row],[Referral Date]],Table2[[#This Row],[FTC Screening Date]],"d"),IFERROR(IF(DATEDIF(Table2[[#This Row],[FTC Screening Date]],Table2[[#This Row],[Referral Date]],"d")&gt;0,0,""),"")))</f>
        <v/>
      </c>
      <c r="AH724" s="4" t="str">
        <f>IFERROR(VLOOKUP(Table2[[#This Row],[Agency Name]],'Dropdown Values'!A:B,2,FALSE),"")</f>
        <v/>
      </c>
      <c r="AI724" s="2" t="str">
        <f>IF(OR(Table2[[#This Row],[Current Investigation Start Date]]="",Table2[[#This Row],[Referral Date]]=""),"",IFERROR(NETWORKDAYS(I724,J724,Holidays),""))</f>
        <v/>
      </c>
      <c r="AJ724" s="2" t="str">
        <f>IF(OR(Table2[[#This Row],[Initial Engagement Attempt Date]]="",Table2[[#This Row],[FTC Screening Date]]=""),"",IFERROR(NETWORKDAYS(Table2[[#This Row],[Initial Engagement Attempt Date]],Table2[[#This Row],[FTC Screening Date]],Holidays),""))</f>
        <v/>
      </c>
      <c r="AK72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24" s="4">
        <f>COUNTIFS(Table2[Agency Name],Table2[[#This Row],[Agency Name]],Table2[Client ID],Table2[[#This Row],[Client ID]])</f>
        <v>0</v>
      </c>
    </row>
    <row r="725" spans="12:38">
      <c r="L725" s="13"/>
      <c r="M725" s="13"/>
      <c r="N725" s="13"/>
      <c r="P725" s="13"/>
      <c r="W725" s="13"/>
      <c r="X725" s="13"/>
      <c r="AA72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2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25" s="4" t="str" cm="1">
        <f t="array" aca="1" ref="AC72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25" s="4">
        <f ca="1">LEN(Table2[[#This Row],[Data Checks]])</f>
        <v>0</v>
      </c>
      <c r="AE725" s="4" t="str">
        <f>IF(LEN(TRIM(Table2[[#This Row],[Referral Date]]))=0,"",IFERROR(NETWORKDAYS(Table2[[#This Row],[Referral Date]],EOMONTH(DATE('Reporting Month'!$B$2,'Reporting Month'!$B$1,1),0),Holidays),-NETWORKDAYS(EOMONTH(DATE('Reporting Month'!$B$2,'Reporting Month'!$B$1,1),0),Table2[[#This Row],[Referral Date]],Holidays)))</f>
        <v/>
      </c>
      <c r="AF72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25" s="4" t="str">
        <f>IF(OR(Table2[[#This Row],[Referral Date]]="",Table2[[#This Row],[FTC Screening Date]]=""),"",IFERROR(DATEDIF(Table2[[#This Row],[Referral Date]],Table2[[#This Row],[FTC Screening Date]],"d"),IFERROR(IF(DATEDIF(Table2[[#This Row],[FTC Screening Date]],Table2[[#This Row],[Referral Date]],"d")&gt;0,0,""),"")))</f>
        <v/>
      </c>
      <c r="AH725" s="4" t="str">
        <f>IFERROR(VLOOKUP(Table2[[#This Row],[Agency Name]],'Dropdown Values'!A:B,2,FALSE),"")</f>
        <v/>
      </c>
      <c r="AI725" s="2" t="str">
        <f>IF(OR(Table2[[#This Row],[Current Investigation Start Date]]="",Table2[[#This Row],[Referral Date]]=""),"",IFERROR(NETWORKDAYS(I725,J725,Holidays),""))</f>
        <v/>
      </c>
      <c r="AJ725" s="2" t="str">
        <f>IF(OR(Table2[[#This Row],[Initial Engagement Attempt Date]]="",Table2[[#This Row],[FTC Screening Date]]=""),"",IFERROR(NETWORKDAYS(Table2[[#This Row],[Initial Engagement Attempt Date]],Table2[[#This Row],[FTC Screening Date]],Holidays),""))</f>
        <v/>
      </c>
      <c r="AK72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25" s="4">
        <f>COUNTIFS(Table2[Agency Name],Table2[[#This Row],[Agency Name]],Table2[Client ID],Table2[[#This Row],[Client ID]])</f>
        <v>0</v>
      </c>
    </row>
    <row r="726" spans="12:38">
      <c r="L726" s="13"/>
      <c r="M726" s="13"/>
      <c r="N726" s="13"/>
      <c r="P726" s="13"/>
      <c r="W726" s="13"/>
      <c r="X726" s="13"/>
      <c r="AA72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2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26" s="4" t="str" cm="1">
        <f t="array" aca="1" ref="AC72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26" s="4">
        <f ca="1">LEN(Table2[[#This Row],[Data Checks]])</f>
        <v>0</v>
      </c>
      <c r="AE726" s="4" t="str">
        <f>IF(LEN(TRIM(Table2[[#This Row],[Referral Date]]))=0,"",IFERROR(NETWORKDAYS(Table2[[#This Row],[Referral Date]],EOMONTH(DATE('Reporting Month'!$B$2,'Reporting Month'!$B$1,1),0),Holidays),-NETWORKDAYS(EOMONTH(DATE('Reporting Month'!$B$2,'Reporting Month'!$B$1,1),0),Table2[[#This Row],[Referral Date]],Holidays)))</f>
        <v/>
      </c>
      <c r="AF72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26" s="4" t="str">
        <f>IF(OR(Table2[[#This Row],[Referral Date]]="",Table2[[#This Row],[FTC Screening Date]]=""),"",IFERROR(DATEDIF(Table2[[#This Row],[Referral Date]],Table2[[#This Row],[FTC Screening Date]],"d"),IFERROR(IF(DATEDIF(Table2[[#This Row],[FTC Screening Date]],Table2[[#This Row],[Referral Date]],"d")&gt;0,0,""),"")))</f>
        <v/>
      </c>
      <c r="AH726" s="4" t="str">
        <f>IFERROR(VLOOKUP(Table2[[#This Row],[Agency Name]],'Dropdown Values'!A:B,2,FALSE),"")</f>
        <v/>
      </c>
      <c r="AI726" s="2" t="str">
        <f>IF(OR(Table2[[#This Row],[Current Investigation Start Date]]="",Table2[[#This Row],[Referral Date]]=""),"",IFERROR(NETWORKDAYS(I726,J726,Holidays),""))</f>
        <v/>
      </c>
      <c r="AJ726" s="2" t="str">
        <f>IF(OR(Table2[[#This Row],[Initial Engagement Attempt Date]]="",Table2[[#This Row],[FTC Screening Date]]=""),"",IFERROR(NETWORKDAYS(Table2[[#This Row],[Initial Engagement Attempt Date]],Table2[[#This Row],[FTC Screening Date]],Holidays),""))</f>
        <v/>
      </c>
      <c r="AK72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26" s="4">
        <f>COUNTIFS(Table2[Agency Name],Table2[[#This Row],[Agency Name]],Table2[Client ID],Table2[[#This Row],[Client ID]])</f>
        <v>0</v>
      </c>
    </row>
    <row r="727" spans="12:38">
      <c r="L727" s="13"/>
      <c r="M727" s="13"/>
      <c r="N727" s="13"/>
      <c r="P727" s="13"/>
      <c r="W727" s="13"/>
      <c r="X727" s="13"/>
      <c r="AA72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2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27" s="4" t="str" cm="1">
        <f t="array" aca="1" ref="AC72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27" s="4">
        <f ca="1">LEN(Table2[[#This Row],[Data Checks]])</f>
        <v>0</v>
      </c>
      <c r="AE727" s="4" t="str">
        <f>IF(LEN(TRIM(Table2[[#This Row],[Referral Date]]))=0,"",IFERROR(NETWORKDAYS(Table2[[#This Row],[Referral Date]],EOMONTH(DATE('Reporting Month'!$B$2,'Reporting Month'!$B$1,1),0),Holidays),-NETWORKDAYS(EOMONTH(DATE('Reporting Month'!$B$2,'Reporting Month'!$B$1,1),0),Table2[[#This Row],[Referral Date]],Holidays)))</f>
        <v/>
      </c>
      <c r="AF72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27" s="4" t="str">
        <f>IF(OR(Table2[[#This Row],[Referral Date]]="",Table2[[#This Row],[FTC Screening Date]]=""),"",IFERROR(DATEDIF(Table2[[#This Row],[Referral Date]],Table2[[#This Row],[FTC Screening Date]],"d"),IFERROR(IF(DATEDIF(Table2[[#This Row],[FTC Screening Date]],Table2[[#This Row],[Referral Date]],"d")&gt;0,0,""),"")))</f>
        <v/>
      </c>
      <c r="AH727" s="4" t="str">
        <f>IFERROR(VLOOKUP(Table2[[#This Row],[Agency Name]],'Dropdown Values'!A:B,2,FALSE),"")</f>
        <v/>
      </c>
      <c r="AI727" s="2" t="str">
        <f>IF(OR(Table2[[#This Row],[Current Investigation Start Date]]="",Table2[[#This Row],[Referral Date]]=""),"",IFERROR(NETWORKDAYS(I727,J727,Holidays),""))</f>
        <v/>
      </c>
      <c r="AJ727" s="2" t="str">
        <f>IF(OR(Table2[[#This Row],[Initial Engagement Attempt Date]]="",Table2[[#This Row],[FTC Screening Date]]=""),"",IFERROR(NETWORKDAYS(Table2[[#This Row],[Initial Engagement Attempt Date]],Table2[[#This Row],[FTC Screening Date]],Holidays),""))</f>
        <v/>
      </c>
      <c r="AK72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27" s="4">
        <f>COUNTIFS(Table2[Agency Name],Table2[[#This Row],[Agency Name]],Table2[Client ID],Table2[[#This Row],[Client ID]])</f>
        <v>0</v>
      </c>
    </row>
    <row r="728" spans="12:38">
      <c r="L728" s="13"/>
      <c r="M728" s="13"/>
      <c r="N728" s="13"/>
      <c r="P728" s="13"/>
      <c r="W728" s="13"/>
      <c r="X728" s="13"/>
      <c r="AA72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2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28" s="4" t="str" cm="1">
        <f t="array" aca="1" ref="AC72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28" s="4">
        <f ca="1">LEN(Table2[[#This Row],[Data Checks]])</f>
        <v>0</v>
      </c>
      <c r="AE728" s="4" t="str">
        <f>IF(LEN(TRIM(Table2[[#This Row],[Referral Date]]))=0,"",IFERROR(NETWORKDAYS(Table2[[#This Row],[Referral Date]],EOMONTH(DATE('Reporting Month'!$B$2,'Reporting Month'!$B$1,1),0),Holidays),-NETWORKDAYS(EOMONTH(DATE('Reporting Month'!$B$2,'Reporting Month'!$B$1,1),0),Table2[[#This Row],[Referral Date]],Holidays)))</f>
        <v/>
      </c>
      <c r="AF72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28" s="4" t="str">
        <f>IF(OR(Table2[[#This Row],[Referral Date]]="",Table2[[#This Row],[FTC Screening Date]]=""),"",IFERROR(DATEDIF(Table2[[#This Row],[Referral Date]],Table2[[#This Row],[FTC Screening Date]],"d"),IFERROR(IF(DATEDIF(Table2[[#This Row],[FTC Screening Date]],Table2[[#This Row],[Referral Date]],"d")&gt;0,0,""),"")))</f>
        <v/>
      </c>
      <c r="AH728" s="4" t="str">
        <f>IFERROR(VLOOKUP(Table2[[#This Row],[Agency Name]],'Dropdown Values'!A:B,2,FALSE),"")</f>
        <v/>
      </c>
      <c r="AI728" s="2" t="str">
        <f>IF(OR(Table2[[#This Row],[Current Investigation Start Date]]="",Table2[[#This Row],[Referral Date]]=""),"",IFERROR(NETWORKDAYS(I728,J728,Holidays),""))</f>
        <v/>
      </c>
      <c r="AJ728" s="2" t="str">
        <f>IF(OR(Table2[[#This Row],[Initial Engagement Attempt Date]]="",Table2[[#This Row],[FTC Screening Date]]=""),"",IFERROR(NETWORKDAYS(Table2[[#This Row],[Initial Engagement Attempt Date]],Table2[[#This Row],[FTC Screening Date]],Holidays),""))</f>
        <v/>
      </c>
      <c r="AK72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28" s="4">
        <f>COUNTIFS(Table2[Agency Name],Table2[[#This Row],[Agency Name]],Table2[Client ID],Table2[[#This Row],[Client ID]])</f>
        <v>0</v>
      </c>
    </row>
    <row r="729" spans="12:38">
      <c r="L729" s="13"/>
      <c r="M729" s="13"/>
      <c r="N729" s="13"/>
      <c r="P729" s="13"/>
      <c r="W729" s="13"/>
      <c r="X729" s="13"/>
      <c r="AA72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2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29" s="4" t="str" cm="1">
        <f t="array" aca="1" ref="AC72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29" s="4">
        <f ca="1">LEN(Table2[[#This Row],[Data Checks]])</f>
        <v>0</v>
      </c>
      <c r="AE729" s="4" t="str">
        <f>IF(LEN(TRIM(Table2[[#This Row],[Referral Date]]))=0,"",IFERROR(NETWORKDAYS(Table2[[#This Row],[Referral Date]],EOMONTH(DATE('Reporting Month'!$B$2,'Reporting Month'!$B$1,1),0),Holidays),-NETWORKDAYS(EOMONTH(DATE('Reporting Month'!$B$2,'Reporting Month'!$B$1,1),0),Table2[[#This Row],[Referral Date]],Holidays)))</f>
        <v/>
      </c>
      <c r="AF72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29" s="4" t="str">
        <f>IF(OR(Table2[[#This Row],[Referral Date]]="",Table2[[#This Row],[FTC Screening Date]]=""),"",IFERROR(DATEDIF(Table2[[#This Row],[Referral Date]],Table2[[#This Row],[FTC Screening Date]],"d"),IFERROR(IF(DATEDIF(Table2[[#This Row],[FTC Screening Date]],Table2[[#This Row],[Referral Date]],"d")&gt;0,0,""),"")))</f>
        <v/>
      </c>
      <c r="AH729" s="4" t="str">
        <f>IFERROR(VLOOKUP(Table2[[#This Row],[Agency Name]],'Dropdown Values'!A:B,2,FALSE),"")</f>
        <v/>
      </c>
      <c r="AI729" s="2" t="str">
        <f>IF(OR(Table2[[#This Row],[Current Investigation Start Date]]="",Table2[[#This Row],[Referral Date]]=""),"",IFERROR(NETWORKDAYS(I729,J729,Holidays),""))</f>
        <v/>
      </c>
      <c r="AJ729" s="2" t="str">
        <f>IF(OR(Table2[[#This Row],[Initial Engagement Attempt Date]]="",Table2[[#This Row],[FTC Screening Date]]=""),"",IFERROR(NETWORKDAYS(Table2[[#This Row],[Initial Engagement Attempt Date]],Table2[[#This Row],[FTC Screening Date]],Holidays),""))</f>
        <v/>
      </c>
      <c r="AK72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29" s="4">
        <f>COUNTIFS(Table2[Agency Name],Table2[[#This Row],[Agency Name]],Table2[Client ID],Table2[[#This Row],[Client ID]])</f>
        <v>0</v>
      </c>
    </row>
    <row r="730" spans="12:38">
      <c r="L730" s="13"/>
      <c r="M730" s="13"/>
      <c r="N730" s="13"/>
      <c r="P730" s="13"/>
      <c r="W730" s="13"/>
      <c r="X730" s="13"/>
      <c r="AA73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3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30" s="4" t="str" cm="1">
        <f t="array" aca="1" ref="AC73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30" s="4">
        <f ca="1">LEN(Table2[[#This Row],[Data Checks]])</f>
        <v>0</v>
      </c>
      <c r="AE730" s="4" t="str">
        <f>IF(LEN(TRIM(Table2[[#This Row],[Referral Date]]))=0,"",IFERROR(NETWORKDAYS(Table2[[#This Row],[Referral Date]],EOMONTH(DATE('Reporting Month'!$B$2,'Reporting Month'!$B$1,1),0),Holidays),-NETWORKDAYS(EOMONTH(DATE('Reporting Month'!$B$2,'Reporting Month'!$B$1,1),0),Table2[[#This Row],[Referral Date]],Holidays)))</f>
        <v/>
      </c>
      <c r="AF73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30" s="4" t="str">
        <f>IF(OR(Table2[[#This Row],[Referral Date]]="",Table2[[#This Row],[FTC Screening Date]]=""),"",IFERROR(DATEDIF(Table2[[#This Row],[Referral Date]],Table2[[#This Row],[FTC Screening Date]],"d"),IFERROR(IF(DATEDIF(Table2[[#This Row],[FTC Screening Date]],Table2[[#This Row],[Referral Date]],"d")&gt;0,0,""),"")))</f>
        <v/>
      </c>
      <c r="AH730" s="4" t="str">
        <f>IFERROR(VLOOKUP(Table2[[#This Row],[Agency Name]],'Dropdown Values'!A:B,2,FALSE),"")</f>
        <v/>
      </c>
      <c r="AI730" s="2" t="str">
        <f>IF(OR(Table2[[#This Row],[Current Investigation Start Date]]="",Table2[[#This Row],[Referral Date]]=""),"",IFERROR(NETWORKDAYS(I730,J730,Holidays),""))</f>
        <v/>
      </c>
      <c r="AJ730" s="2" t="str">
        <f>IF(OR(Table2[[#This Row],[Initial Engagement Attempt Date]]="",Table2[[#This Row],[FTC Screening Date]]=""),"",IFERROR(NETWORKDAYS(Table2[[#This Row],[Initial Engagement Attempt Date]],Table2[[#This Row],[FTC Screening Date]],Holidays),""))</f>
        <v/>
      </c>
      <c r="AK73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30" s="4">
        <f>COUNTIFS(Table2[Agency Name],Table2[[#This Row],[Agency Name]],Table2[Client ID],Table2[[#This Row],[Client ID]])</f>
        <v>0</v>
      </c>
    </row>
    <row r="731" spans="12:38">
      <c r="L731" s="13"/>
      <c r="M731" s="13"/>
      <c r="N731" s="13"/>
      <c r="P731" s="13"/>
      <c r="W731" s="13"/>
      <c r="X731" s="13"/>
      <c r="AA73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3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31" s="4" t="str" cm="1">
        <f t="array" aca="1" ref="AC73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31" s="4">
        <f ca="1">LEN(Table2[[#This Row],[Data Checks]])</f>
        <v>0</v>
      </c>
      <c r="AE731" s="4" t="str">
        <f>IF(LEN(TRIM(Table2[[#This Row],[Referral Date]]))=0,"",IFERROR(NETWORKDAYS(Table2[[#This Row],[Referral Date]],EOMONTH(DATE('Reporting Month'!$B$2,'Reporting Month'!$B$1,1),0),Holidays),-NETWORKDAYS(EOMONTH(DATE('Reporting Month'!$B$2,'Reporting Month'!$B$1,1),0),Table2[[#This Row],[Referral Date]],Holidays)))</f>
        <v/>
      </c>
      <c r="AF73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31" s="4" t="str">
        <f>IF(OR(Table2[[#This Row],[Referral Date]]="",Table2[[#This Row],[FTC Screening Date]]=""),"",IFERROR(DATEDIF(Table2[[#This Row],[Referral Date]],Table2[[#This Row],[FTC Screening Date]],"d"),IFERROR(IF(DATEDIF(Table2[[#This Row],[FTC Screening Date]],Table2[[#This Row],[Referral Date]],"d")&gt;0,0,""),"")))</f>
        <v/>
      </c>
      <c r="AH731" s="4" t="str">
        <f>IFERROR(VLOOKUP(Table2[[#This Row],[Agency Name]],'Dropdown Values'!A:B,2,FALSE),"")</f>
        <v/>
      </c>
      <c r="AI731" s="2" t="str">
        <f>IF(OR(Table2[[#This Row],[Current Investigation Start Date]]="",Table2[[#This Row],[Referral Date]]=""),"",IFERROR(NETWORKDAYS(I731,J731,Holidays),""))</f>
        <v/>
      </c>
      <c r="AJ731" s="2" t="str">
        <f>IF(OR(Table2[[#This Row],[Initial Engagement Attempt Date]]="",Table2[[#This Row],[FTC Screening Date]]=""),"",IFERROR(NETWORKDAYS(Table2[[#This Row],[Initial Engagement Attempt Date]],Table2[[#This Row],[FTC Screening Date]],Holidays),""))</f>
        <v/>
      </c>
      <c r="AK73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31" s="4">
        <f>COUNTIFS(Table2[Agency Name],Table2[[#This Row],[Agency Name]],Table2[Client ID],Table2[[#This Row],[Client ID]])</f>
        <v>0</v>
      </c>
    </row>
    <row r="732" spans="12:38">
      <c r="L732" s="13"/>
      <c r="M732" s="13"/>
      <c r="N732" s="13"/>
      <c r="P732" s="13"/>
      <c r="W732" s="13"/>
      <c r="X732" s="13"/>
      <c r="AA73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3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32" s="4" t="str" cm="1">
        <f t="array" aca="1" ref="AC73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32" s="4">
        <f ca="1">LEN(Table2[[#This Row],[Data Checks]])</f>
        <v>0</v>
      </c>
      <c r="AE732" s="4" t="str">
        <f>IF(LEN(TRIM(Table2[[#This Row],[Referral Date]]))=0,"",IFERROR(NETWORKDAYS(Table2[[#This Row],[Referral Date]],EOMONTH(DATE('Reporting Month'!$B$2,'Reporting Month'!$B$1,1),0),Holidays),-NETWORKDAYS(EOMONTH(DATE('Reporting Month'!$B$2,'Reporting Month'!$B$1,1),0),Table2[[#This Row],[Referral Date]],Holidays)))</f>
        <v/>
      </c>
      <c r="AF73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32" s="4" t="str">
        <f>IF(OR(Table2[[#This Row],[Referral Date]]="",Table2[[#This Row],[FTC Screening Date]]=""),"",IFERROR(DATEDIF(Table2[[#This Row],[Referral Date]],Table2[[#This Row],[FTC Screening Date]],"d"),IFERROR(IF(DATEDIF(Table2[[#This Row],[FTC Screening Date]],Table2[[#This Row],[Referral Date]],"d")&gt;0,0,""),"")))</f>
        <v/>
      </c>
      <c r="AH732" s="4" t="str">
        <f>IFERROR(VLOOKUP(Table2[[#This Row],[Agency Name]],'Dropdown Values'!A:B,2,FALSE),"")</f>
        <v/>
      </c>
      <c r="AI732" s="2" t="str">
        <f>IF(OR(Table2[[#This Row],[Current Investigation Start Date]]="",Table2[[#This Row],[Referral Date]]=""),"",IFERROR(NETWORKDAYS(I732,J732,Holidays),""))</f>
        <v/>
      </c>
      <c r="AJ732" s="2" t="str">
        <f>IF(OR(Table2[[#This Row],[Initial Engagement Attempt Date]]="",Table2[[#This Row],[FTC Screening Date]]=""),"",IFERROR(NETWORKDAYS(Table2[[#This Row],[Initial Engagement Attempt Date]],Table2[[#This Row],[FTC Screening Date]],Holidays),""))</f>
        <v/>
      </c>
      <c r="AK73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32" s="4">
        <f>COUNTIFS(Table2[Agency Name],Table2[[#This Row],[Agency Name]],Table2[Client ID],Table2[[#This Row],[Client ID]])</f>
        <v>0</v>
      </c>
    </row>
    <row r="733" spans="12:38">
      <c r="L733" s="13"/>
      <c r="M733" s="13"/>
      <c r="N733" s="13"/>
      <c r="P733" s="13"/>
      <c r="W733" s="13"/>
      <c r="X733" s="13"/>
      <c r="AA73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3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33" s="4" t="str" cm="1">
        <f t="array" aca="1" ref="AC73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33" s="4">
        <f ca="1">LEN(Table2[[#This Row],[Data Checks]])</f>
        <v>0</v>
      </c>
      <c r="AE733" s="4" t="str">
        <f>IF(LEN(TRIM(Table2[[#This Row],[Referral Date]]))=0,"",IFERROR(NETWORKDAYS(Table2[[#This Row],[Referral Date]],EOMONTH(DATE('Reporting Month'!$B$2,'Reporting Month'!$B$1,1),0),Holidays),-NETWORKDAYS(EOMONTH(DATE('Reporting Month'!$B$2,'Reporting Month'!$B$1,1),0),Table2[[#This Row],[Referral Date]],Holidays)))</f>
        <v/>
      </c>
      <c r="AF73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33" s="4" t="str">
        <f>IF(OR(Table2[[#This Row],[Referral Date]]="",Table2[[#This Row],[FTC Screening Date]]=""),"",IFERROR(DATEDIF(Table2[[#This Row],[Referral Date]],Table2[[#This Row],[FTC Screening Date]],"d"),IFERROR(IF(DATEDIF(Table2[[#This Row],[FTC Screening Date]],Table2[[#This Row],[Referral Date]],"d")&gt;0,0,""),"")))</f>
        <v/>
      </c>
      <c r="AH733" s="4" t="str">
        <f>IFERROR(VLOOKUP(Table2[[#This Row],[Agency Name]],'Dropdown Values'!A:B,2,FALSE),"")</f>
        <v/>
      </c>
      <c r="AI733" s="2" t="str">
        <f>IF(OR(Table2[[#This Row],[Current Investigation Start Date]]="",Table2[[#This Row],[Referral Date]]=""),"",IFERROR(NETWORKDAYS(I733,J733,Holidays),""))</f>
        <v/>
      </c>
      <c r="AJ733" s="2" t="str">
        <f>IF(OR(Table2[[#This Row],[Initial Engagement Attempt Date]]="",Table2[[#This Row],[FTC Screening Date]]=""),"",IFERROR(NETWORKDAYS(Table2[[#This Row],[Initial Engagement Attempt Date]],Table2[[#This Row],[FTC Screening Date]],Holidays),""))</f>
        <v/>
      </c>
      <c r="AK73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33" s="4">
        <f>COUNTIFS(Table2[Agency Name],Table2[[#This Row],[Agency Name]],Table2[Client ID],Table2[[#This Row],[Client ID]])</f>
        <v>0</v>
      </c>
    </row>
    <row r="734" spans="12:38">
      <c r="L734" s="13"/>
      <c r="M734" s="13"/>
      <c r="N734" s="13"/>
      <c r="P734" s="13"/>
      <c r="W734" s="13"/>
      <c r="X734" s="13"/>
      <c r="AA73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3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34" s="4" t="str" cm="1">
        <f t="array" aca="1" ref="AC73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34" s="4">
        <f ca="1">LEN(Table2[[#This Row],[Data Checks]])</f>
        <v>0</v>
      </c>
      <c r="AE734" s="4" t="str">
        <f>IF(LEN(TRIM(Table2[[#This Row],[Referral Date]]))=0,"",IFERROR(NETWORKDAYS(Table2[[#This Row],[Referral Date]],EOMONTH(DATE('Reporting Month'!$B$2,'Reporting Month'!$B$1,1),0),Holidays),-NETWORKDAYS(EOMONTH(DATE('Reporting Month'!$B$2,'Reporting Month'!$B$1,1),0),Table2[[#This Row],[Referral Date]],Holidays)))</f>
        <v/>
      </c>
      <c r="AF73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34" s="4" t="str">
        <f>IF(OR(Table2[[#This Row],[Referral Date]]="",Table2[[#This Row],[FTC Screening Date]]=""),"",IFERROR(DATEDIF(Table2[[#This Row],[Referral Date]],Table2[[#This Row],[FTC Screening Date]],"d"),IFERROR(IF(DATEDIF(Table2[[#This Row],[FTC Screening Date]],Table2[[#This Row],[Referral Date]],"d")&gt;0,0,""),"")))</f>
        <v/>
      </c>
      <c r="AH734" s="4" t="str">
        <f>IFERROR(VLOOKUP(Table2[[#This Row],[Agency Name]],'Dropdown Values'!A:B,2,FALSE),"")</f>
        <v/>
      </c>
      <c r="AI734" s="2" t="str">
        <f>IF(OR(Table2[[#This Row],[Current Investigation Start Date]]="",Table2[[#This Row],[Referral Date]]=""),"",IFERROR(NETWORKDAYS(I734,J734,Holidays),""))</f>
        <v/>
      </c>
      <c r="AJ734" s="2" t="str">
        <f>IF(OR(Table2[[#This Row],[Initial Engagement Attempt Date]]="",Table2[[#This Row],[FTC Screening Date]]=""),"",IFERROR(NETWORKDAYS(Table2[[#This Row],[Initial Engagement Attempt Date]],Table2[[#This Row],[FTC Screening Date]],Holidays),""))</f>
        <v/>
      </c>
      <c r="AK73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34" s="4">
        <f>COUNTIFS(Table2[Agency Name],Table2[[#This Row],[Agency Name]],Table2[Client ID],Table2[[#This Row],[Client ID]])</f>
        <v>0</v>
      </c>
    </row>
    <row r="735" spans="12:38">
      <c r="L735" s="13"/>
      <c r="M735" s="13"/>
      <c r="N735" s="13"/>
      <c r="P735" s="13"/>
      <c r="W735" s="13"/>
      <c r="X735" s="13"/>
      <c r="AA73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3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35" s="4" t="str" cm="1">
        <f t="array" aca="1" ref="AC73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35" s="4">
        <f ca="1">LEN(Table2[[#This Row],[Data Checks]])</f>
        <v>0</v>
      </c>
      <c r="AE735" s="4" t="str">
        <f>IF(LEN(TRIM(Table2[[#This Row],[Referral Date]]))=0,"",IFERROR(NETWORKDAYS(Table2[[#This Row],[Referral Date]],EOMONTH(DATE('Reporting Month'!$B$2,'Reporting Month'!$B$1,1),0),Holidays),-NETWORKDAYS(EOMONTH(DATE('Reporting Month'!$B$2,'Reporting Month'!$B$1,1),0),Table2[[#This Row],[Referral Date]],Holidays)))</f>
        <v/>
      </c>
      <c r="AF73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35" s="4" t="str">
        <f>IF(OR(Table2[[#This Row],[Referral Date]]="",Table2[[#This Row],[FTC Screening Date]]=""),"",IFERROR(DATEDIF(Table2[[#This Row],[Referral Date]],Table2[[#This Row],[FTC Screening Date]],"d"),IFERROR(IF(DATEDIF(Table2[[#This Row],[FTC Screening Date]],Table2[[#This Row],[Referral Date]],"d")&gt;0,0,""),"")))</f>
        <v/>
      </c>
      <c r="AH735" s="4" t="str">
        <f>IFERROR(VLOOKUP(Table2[[#This Row],[Agency Name]],'Dropdown Values'!A:B,2,FALSE),"")</f>
        <v/>
      </c>
      <c r="AI735" s="2" t="str">
        <f>IF(OR(Table2[[#This Row],[Current Investigation Start Date]]="",Table2[[#This Row],[Referral Date]]=""),"",IFERROR(NETWORKDAYS(I735,J735,Holidays),""))</f>
        <v/>
      </c>
      <c r="AJ735" s="2" t="str">
        <f>IF(OR(Table2[[#This Row],[Initial Engagement Attempt Date]]="",Table2[[#This Row],[FTC Screening Date]]=""),"",IFERROR(NETWORKDAYS(Table2[[#This Row],[Initial Engagement Attempt Date]],Table2[[#This Row],[FTC Screening Date]],Holidays),""))</f>
        <v/>
      </c>
      <c r="AK73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35" s="4">
        <f>COUNTIFS(Table2[Agency Name],Table2[[#This Row],[Agency Name]],Table2[Client ID],Table2[[#This Row],[Client ID]])</f>
        <v>0</v>
      </c>
    </row>
    <row r="736" spans="12:38">
      <c r="L736" s="13"/>
      <c r="M736" s="13"/>
      <c r="N736" s="13"/>
      <c r="P736" s="13"/>
      <c r="W736" s="13"/>
      <c r="X736" s="13"/>
      <c r="AA73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3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36" s="4" t="str" cm="1">
        <f t="array" aca="1" ref="AC73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36" s="4">
        <f ca="1">LEN(Table2[[#This Row],[Data Checks]])</f>
        <v>0</v>
      </c>
      <c r="AE736" s="4" t="str">
        <f>IF(LEN(TRIM(Table2[[#This Row],[Referral Date]]))=0,"",IFERROR(NETWORKDAYS(Table2[[#This Row],[Referral Date]],EOMONTH(DATE('Reporting Month'!$B$2,'Reporting Month'!$B$1,1),0),Holidays),-NETWORKDAYS(EOMONTH(DATE('Reporting Month'!$B$2,'Reporting Month'!$B$1,1),0),Table2[[#This Row],[Referral Date]],Holidays)))</f>
        <v/>
      </c>
      <c r="AF73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36" s="4" t="str">
        <f>IF(OR(Table2[[#This Row],[Referral Date]]="",Table2[[#This Row],[FTC Screening Date]]=""),"",IFERROR(DATEDIF(Table2[[#This Row],[Referral Date]],Table2[[#This Row],[FTC Screening Date]],"d"),IFERROR(IF(DATEDIF(Table2[[#This Row],[FTC Screening Date]],Table2[[#This Row],[Referral Date]],"d")&gt;0,0,""),"")))</f>
        <v/>
      </c>
      <c r="AH736" s="4" t="str">
        <f>IFERROR(VLOOKUP(Table2[[#This Row],[Agency Name]],'Dropdown Values'!A:B,2,FALSE),"")</f>
        <v/>
      </c>
      <c r="AI736" s="2" t="str">
        <f>IF(OR(Table2[[#This Row],[Current Investigation Start Date]]="",Table2[[#This Row],[Referral Date]]=""),"",IFERROR(NETWORKDAYS(I736,J736,Holidays),""))</f>
        <v/>
      </c>
      <c r="AJ736" s="2" t="str">
        <f>IF(OR(Table2[[#This Row],[Initial Engagement Attempt Date]]="",Table2[[#This Row],[FTC Screening Date]]=""),"",IFERROR(NETWORKDAYS(Table2[[#This Row],[Initial Engagement Attempt Date]],Table2[[#This Row],[FTC Screening Date]],Holidays),""))</f>
        <v/>
      </c>
      <c r="AK73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36" s="4">
        <f>COUNTIFS(Table2[Agency Name],Table2[[#This Row],[Agency Name]],Table2[Client ID],Table2[[#This Row],[Client ID]])</f>
        <v>0</v>
      </c>
    </row>
    <row r="737" spans="12:38">
      <c r="L737" s="13"/>
      <c r="M737" s="13"/>
      <c r="N737" s="13"/>
      <c r="P737" s="13"/>
      <c r="W737" s="13"/>
      <c r="X737" s="13"/>
      <c r="AA73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3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37" s="4" t="str" cm="1">
        <f t="array" aca="1" ref="AC73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37" s="4">
        <f ca="1">LEN(Table2[[#This Row],[Data Checks]])</f>
        <v>0</v>
      </c>
      <c r="AE737" s="4" t="str">
        <f>IF(LEN(TRIM(Table2[[#This Row],[Referral Date]]))=0,"",IFERROR(NETWORKDAYS(Table2[[#This Row],[Referral Date]],EOMONTH(DATE('Reporting Month'!$B$2,'Reporting Month'!$B$1,1),0),Holidays),-NETWORKDAYS(EOMONTH(DATE('Reporting Month'!$B$2,'Reporting Month'!$B$1,1),0),Table2[[#This Row],[Referral Date]],Holidays)))</f>
        <v/>
      </c>
      <c r="AF73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37" s="4" t="str">
        <f>IF(OR(Table2[[#This Row],[Referral Date]]="",Table2[[#This Row],[FTC Screening Date]]=""),"",IFERROR(DATEDIF(Table2[[#This Row],[Referral Date]],Table2[[#This Row],[FTC Screening Date]],"d"),IFERROR(IF(DATEDIF(Table2[[#This Row],[FTC Screening Date]],Table2[[#This Row],[Referral Date]],"d")&gt;0,0,""),"")))</f>
        <v/>
      </c>
      <c r="AH737" s="4" t="str">
        <f>IFERROR(VLOOKUP(Table2[[#This Row],[Agency Name]],'Dropdown Values'!A:B,2,FALSE),"")</f>
        <v/>
      </c>
      <c r="AI737" s="2" t="str">
        <f>IF(OR(Table2[[#This Row],[Current Investigation Start Date]]="",Table2[[#This Row],[Referral Date]]=""),"",IFERROR(NETWORKDAYS(I737,J737,Holidays),""))</f>
        <v/>
      </c>
      <c r="AJ737" s="2" t="str">
        <f>IF(OR(Table2[[#This Row],[Initial Engagement Attempt Date]]="",Table2[[#This Row],[FTC Screening Date]]=""),"",IFERROR(NETWORKDAYS(Table2[[#This Row],[Initial Engagement Attempt Date]],Table2[[#This Row],[FTC Screening Date]],Holidays),""))</f>
        <v/>
      </c>
      <c r="AK73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37" s="4">
        <f>COUNTIFS(Table2[Agency Name],Table2[[#This Row],[Agency Name]],Table2[Client ID],Table2[[#This Row],[Client ID]])</f>
        <v>0</v>
      </c>
    </row>
    <row r="738" spans="12:38">
      <c r="L738" s="13"/>
      <c r="M738" s="13"/>
      <c r="N738" s="13"/>
      <c r="P738" s="13"/>
      <c r="W738" s="13"/>
      <c r="X738" s="13"/>
      <c r="AA73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3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38" s="4" t="str" cm="1">
        <f t="array" aca="1" ref="AC73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38" s="4">
        <f ca="1">LEN(Table2[[#This Row],[Data Checks]])</f>
        <v>0</v>
      </c>
      <c r="AE738" s="4" t="str">
        <f>IF(LEN(TRIM(Table2[[#This Row],[Referral Date]]))=0,"",IFERROR(NETWORKDAYS(Table2[[#This Row],[Referral Date]],EOMONTH(DATE('Reporting Month'!$B$2,'Reporting Month'!$B$1,1),0),Holidays),-NETWORKDAYS(EOMONTH(DATE('Reporting Month'!$B$2,'Reporting Month'!$B$1,1),0),Table2[[#This Row],[Referral Date]],Holidays)))</f>
        <v/>
      </c>
      <c r="AF73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38" s="4" t="str">
        <f>IF(OR(Table2[[#This Row],[Referral Date]]="",Table2[[#This Row],[FTC Screening Date]]=""),"",IFERROR(DATEDIF(Table2[[#This Row],[Referral Date]],Table2[[#This Row],[FTC Screening Date]],"d"),IFERROR(IF(DATEDIF(Table2[[#This Row],[FTC Screening Date]],Table2[[#This Row],[Referral Date]],"d")&gt;0,0,""),"")))</f>
        <v/>
      </c>
      <c r="AH738" s="4" t="str">
        <f>IFERROR(VLOOKUP(Table2[[#This Row],[Agency Name]],'Dropdown Values'!A:B,2,FALSE),"")</f>
        <v/>
      </c>
      <c r="AI738" s="2" t="str">
        <f>IF(OR(Table2[[#This Row],[Current Investigation Start Date]]="",Table2[[#This Row],[Referral Date]]=""),"",IFERROR(NETWORKDAYS(I738,J738,Holidays),""))</f>
        <v/>
      </c>
      <c r="AJ738" s="2" t="str">
        <f>IF(OR(Table2[[#This Row],[Initial Engagement Attempt Date]]="",Table2[[#This Row],[FTC Screening Date]]=""),"",IFERROR(NETWORKDAYS(Table2[[#This Row],[Initial Engagement Attempt Date]],Table2[[#This Row],[FTC Screening Date]],Holidays),""))</f>
        <v/>
      </c>
      <c r="AK73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38" s="4">
        <f>COUNTIFS(Table2[Agency Name],Table2[[#This Row],[Agency Name]],Table2[Client ID],Table2[[#This Row],[Client ID]])</f>
        <v>0</v>
      </c>
    </row>
    <row r="739" spans="12:38">
      <c r="L739" s="13"/>
      <c r="M739" s="13"/>
      <c r="N739" s="13"/>
      <c r="P739" s="13"/>
      <c r="W739" s="13"/>
      <c r="X739" s="13"/>
      <c r="AA73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3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39" s="4" t="str" cm="1">
        <f t="array" aca="1" ref="AC73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39" s="4">
        <f ca="1">LEN(Table2[[#This Row],[Data Checks]])</f>
        <v>0</v>
      </c>
      <c r="AE739" s="4" t="str">
        <f>IF(LEN(TRIM(Table2[[#This Row],[Referral Date]]))=0,"",IFERROR(NETWORKDAYS(Table2[[#This Row],[Referral Date]],EOMONTH(DATE('Reporting Month'!$B$2,'Reporting Month'!$B$1,1),0),Holidays),-NETWORKDAYS(EOMONTH(DATE('Reporting Month'!$B$2,'Reporting Month'!$B$1,1),0),Table2[[#This Row],[Referral Date]],Holidays)))</f>
        <v/>
      </c>
      <c r="AF73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39" s="4" t="str">
        <f>IF(OR(Table2[[#This Row],[Referral Date]]="",Table2[[#This Row],[FTC Screening Date]]=""),"",IFERROR(DATEDIF(Table2[[#This Row],[Referral Date]],Table2[[#This Row],[FTC Screening Date]],"d"),IFERROR(IF(DATEDIF(Table2[[#This Row],[FTC Screening Date]],Table2[[#This Row],[Referral Date]],"d")&gt;0,0,""),"")))</f>
        <v/>
      </c>
      <c r="AH739" s="4" t="str">
        <f>IFERROR(VLOOKUP(Table2[[#This Row],[Agency Name]],'Dropdown Values'!A:B,2,FALSE),"")</f>
        <v/>
      </c>
      <c r="AI739" s="2" t="str">
        <f>IF(OR(Table2[[#This Row],[Current Investigation Start Date]]="",Table2[[#This Row],[Referral Date]]=""),"",IFERROR(NETWORKDAYS(I739,J739,Holidays),""))</f>
        <v/>
      </c>
      <c r="AJ739" s="2" t="str">
        <f>IF(OR(Table2[[#This Row],[Initial Engagement Attempt Date]]="",Table2[[#This Row],[FTC Screening Date]]=""),"",IFERROR(NETWORKDAYS(Table2[[#This Row],[Initial Engagement Attempt Date]],Table2[[#This Row],[FTC Screening Date]],Holidays),""))</f>
        <v/>
      </c>
      <c r="AK73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39" s="4">
        <f>COUNTIFS(Table2[Agency Name],Table2[[#This Row],[Agency Name]],Table2[Client ID],Table2[[#This Row],[Client ID]])</f>
        <v>0</v>
      </c>
    </row>
    <row r="740" spans="12:38">
      <c r="L740" s="13"/>
      <c r="M740" s="13"/>
      <c r="N740" s="13"/>
      <c r="P740" s="13"/>
      <c r="W740" s="13"/>
      <c r="X740" s="13"/>
      <c r="AA74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4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40" s="4" t="str" cm="1">
        <f t="array" aca="1" ref="AC74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40" s="4">
        <f ca="1">LEN(Table2[[#This Row],[Data Checks]])</f>
        <v>0</v>
      </c>
      <c r="AE740" s="4" t="str">
        <f>IF(LEN(TRIM(Table2[[#This Row],[Referral Date]]))=0,"",IFERROR(NETWORKDAYS(Table2[[#This Row],[Referral Date]],EOMONTH(DATE('Reporting Month'!$B$2,'Reporting Month'!$B$1,1),0),Holidays),-NETWORKDAYS(EOMONTH(DATE('Reporting Month'!$B$2,'Reporting Month'!$B$1,1),0),Table2[[#This Row],[Referral Date]],Holidays)))</f>
        <v/>
      </c>
      <c r="AF74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40" s="4" t="str">
        <f>IF(OR(Table2[[#This Row],[Referral Date]]="",Table2[[#This Row],[FTC Screening Date]]=""),"",IFERROR(DATEDIF(Table2[[#This Row],[Referral Date]],Table2[[#This Row],[FTC Screening Date]],"d"),IFERROR(IF(DATEDIF(Table2[[#This Row],[FTC Screening Date]],Table2[[#This Row],[Referral Date]],"d")&gt;0,0,""),"")))</f>
        <v/>
      </c>
      <c r="AH740" s="4" t="str">
        <f>IFERROR(VLOOKUP(Table2[[#This Row],[Agency Name]],'Dropdown Values'!A:B,2,FALSE),"")</f>
        <v/>
      </c>
      <c r="AI740" s="2" t="str">
        <f>IF(OR(Table2[[#This Row],[Current Investigation Start Date]]="",Table2[[#This Row],[Referral Date]]=""),"",IFERROR(NETWORKDAYS(I740,J740,Holidays),""))</f>
        <v/>
      </c>
      <c r="AJ740" s="2" t="str">
        <f>IF(OR(Table2[[#This Row],[Initial Engagement Attempt Date]]="",Table2[[#This Row],[FTC Screening Date]]=""),"",IFERROR(NETWORKDAYS(Table2[[#This Row],[Initial Engagement Attempt Date]],Table2[[#This Row],[FTC Screening Date]],Holidays),""))</f>
        <v/>
      </c>
      <c r="AK74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40" s="4">
        <f>COUNTIFS(Table2[Agency Name],Table2[[#This Row],[Agency Name]],Table2[Client ID],Table2[[#This Row],[Client ID]])</f>
        <v>0</v>
      </c>
    </row>
    <row r="741" spans="12:38">
      <c r="L741" s="13"/>
      <c r="M741" s="13"/>
      <c r="N741" s="13"/>
      <c r="P741" s="13"/>
      <c r="W741" s="13"/>
      <c r="X741" s="13"/>
      <c r="AA74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4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41" s="4" t="str" cm="1">
        <f t="array" aca="1" ref="AC74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41" s="4">
        <f ca="1">LEN(Table2[[#This Row],[Data Checks]])</f>
        <v>0</v>
      </c>
      <c r="AE741" s="4" t="str">
        <f>IF(LEN(TRIM(Table2[[#This Row],[Referral Date]]))=0,"",IFERROR(NETWORKDAYS(Table2[[#This Row],[Referral Date]],EOMONTH(DATE('Reporting Month'!$B$2,'Reporting Month'!$B$1,1),0),Holidays),-NETWORKDAYS(EOMONTH(DATE('Reporting Month'!$B$2,'Reporting Month'!$B$1,1),0),Table2[[#This Row],[Referral Date]],Holidays)))</f>
        <v/>
      </c>
      <c r="AF74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41" s="4" t="str">
        <f>IF(OR(Table2[[#This Row],[Referral Date]]="",Table2[[#This Row],[FTC Screening Date]]=""),"",IFERROR(DATEDIF(Table2[[#This Row],[Referral Date]],Table2[[#This Row],[FTC Screening Date]],"d"),IFERROR(IF(DATEDIF(Table2[[#This Row],[FTC Screening Date]],Table2[[#This Row],[Referral Date]],"d")&gt;0,0,""),"")))</f>
        <v/>
      </c>
      <c r="AH741" s="4" t="str">
        <f>IFERROR(VLOOKUP(Table2[[#This Row],[Agency Name]],'Dropdown Values'!A:B,2,FALSE),"")</f>
        <v/>
      </c>
      <c r="AI741" s="2" t="str">
        <f>IF(OR(Table2[[#This Row],[Current Investigation Start Date]]="",Table2[[#This Row],[Referral Date]]=""),"",IFERROR(NETWORKDAYS(I741,J741,Holidays),""))</f>
        <v/>
      </c>
      <c r="AJ741" s="2" t="str">
        <f>IF(OR(Table2[[#This Row],[Initial Engagement Attempt Date]]="",Table2[[#This Row],[FTC Screening Date]]=""),"",IFERROR(NETWORKDAYS(Table2[[#This Row],[Initial Engagement Attempt Date]],Table2[[#This Row],[FTC Screening Date]],Holidays),""))</f>
        <v/>
      </c>
      <c r="AK74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41" s="4">
        <f>COUNTIFS(Table2[Agency Name],Table2[[#This Row],[Agency Name]],Table2[Client ID],Table2[[#This Row],[Client ID]])</f>
        <v>0</v>
      </c>
    </row>
    <row r="742" spans="12:38">
      <c r="L742" s="13"/>
      <c r="M742" s="13"/>
      <c r="N742" s="13"/>
      <c r="P742" s="13"/>
      <c r="W742" s="13"/>
      <c r="X742" s="13"/>
      <c r="AA74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4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42" s="4" t="str" cm="1">
        <f t="array" aca="1" ref="AC74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42" s="4">
        <f ca="1">LEN(Table2[[#This Row],[Data Checks]])</f>
        <v>0</v>
      </c>
      <c r="AE742" s="4" t="str">
        <f>IF(LEN(TRIM(Table2[[#This Row],[Referral Date]]))=0,"",IFERROR(NETWORKDAYS(Table2[[#This Row],[Referral Date]],EOMONTH(DATE('Reporting Month'!$B$2,'Reporting Month'!$B$1,1),0),Holidays),-NETWORKDAYS(EOMONTH(DATE('Reporting Month'!$B$2,'Reporting Month'!$B$1,1),0),Table2[[#This Row],[Referral Date]],Holidays)))</f>
        <v/>
      </c>
      <c r="AF74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42" s="4" t="str">
        <f>IF(OR(Table2[[#This Row],[Referral Date]]="",Table2[[#This Row],[FTC Screening Date]]=""),"",IFERROR(DATEDIF(Table2[[#This Row],[Referral Date]],Table2[[#This Row],[FTC Screening Date]],"d"),IFERROR(IF(DATEDIF(Table2[[#This Row],[FTC Screening Date]],Table2[[#This Row],[Referral Date]],"d")&gt;0,0,""),"")))</f>
        <v/>
      </c>
      <c r="AH742" s="4" t="str">
        <f>IFERROR(VLOOKUP(Table2[[#This Row],[Agency Name]],'Dropdown Values'!A:B,2,FALSE),"")</f>
        <v/>
      </c>
      <c r="AI742" s="2" t="str">
        <f>IF(OR(Table2[[#This Row],[Current Investigation Start Date]]="",Table2[[#This Row],[Referral Date]]=""),"",IFERROR(NETWORKDAYS(I742,J742,Holidays),""))</f>
        <v/>
      </c>
      <c r="AJ742" s="2" t="str">
        <f>IF(OR(Table2[[#This Row],[Initial Engagement Attempt Date]]="",Table2[[#This Row],[FTC Screening Date]]=""),"",IFERROR(NETWORKDAYS(Table2[[#This Row],[Initial Engagement Attempt Date]],Table2[[#This Row],[FTC Screening Date]],Holidays),""))</f>
        <v/>
      </c>
      <c r="AK74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42" s="4">
        <f>COUNTIFS(Table2[Agency Name],Table2[[#This Row],[Agency Name]],Table2[Client ID],Table2[[#This Row],[Client ID]])</f>
        <v>0</v>
      </c>
    </row>
    <row r="743" spans="12:38">
      <c r="L743" s="13"/>
      <c r="M743" s="13"/>
      <c r="N743" s="13"/>
      <c r="P743" s="13"/>
      <c r="W743" s="13"/>
      <c r="X743" s="13"/>
      <c r="AA74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4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43" s="4" t="str" cm="1">
        <f t="array" aca="1" ref="AC74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43" s="4">
        <f ca="1">LEN(Table2[[#This Row],[Data Checks]])</f>
        <v>0</v>
      </c>
      <c r="AE743" s="4" t="str">
        <f>IF(LEN(TRIM(Table2[[#This Row],[Referral Date]]))=0,"",IFERROR(NETWORKDAYS(Table2[[#This Row],[Referral Date]],EOMONTH(DATE('Reporting Month'!$B$2,'Reporting Month'!$B$1,1),0),Holidays),-NETWORKDAYS(EOMONTH(DATE('Reporting Month'!$B$2,'Reporting Month'!$B$1,1),0),Table2[[#This Row],[Referral Date]],Holidays)))</f>
        <v/>
      </c>
      <c r="AF74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43" s="4" t="str">
        <f>IF(OR(Table2[[#This Row],[Referral Date]]="",Table2[[#This Row],[FTC Screening Date]]=""),"",IFERROR(DATEDIF(Table2[[#This Row],[Referral Date]],Table2[[#This Row],[FTC Screening Date]],"d"),IFERROR(IF(DATEDIF(Table2[[#This Row],[FTC Screening Date]],Table2[[#This Row],[Referral Date]],"d")&gt;0,0,""),"")))</f>
        <v/>
      </c>
      <c r="AH743" s="4" t="str">
        <f>IFERROR(VLOOKUP(Table2[[#This Row],[Agency Name]],'Dropdown Values'!A:B,2,FALSE),"")</f>
        <v/>
      </c>
      <c r="AI743" s="2" t="str">
        <f>IF(OR(Table2[[#This Row],[Current Investigation Start Date]]="",Table2[[#This Row],[Referral Date]]=""),"",IFERROR(NETWORKDAYS(I743,J743,Holidays),""))</f>
        <v/>
      </c>
      <c r="AJ743" s="2" t="str">
        <f>IF(OR(Table2[[#This Row],[Initial Engagement Attempt Date]]="",Table2[[#This Row],[FTC Screening Date]]=""),"",IFERROR(NETWORKDAYS(Table2[[#This Row],[Initial Engagement Attempt Date]],Table2[[#This Row],[FTC Screening Date]],Holidays),""))</f>
        <v/>
      </c>
      <c r="AK74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43" s="4">
        <f>COUNTIFS(Table2[Agency Name],Table2[[#This Row],[Agency Name]],Table2[Client ID],Table2[[#This Row],[Client ID]])</f>
        <v>0</v>
      </c>
    </row>
    <row r="744" spans="12:38">
      <c r="L744" s="13"/>
      <c r="M744" s="13"/>
      <c r="N744" s="13"/>
      <c r="P744" s="13"/>
      <c r="W744" s="13"/>
      <c r="X744" s="13"/>
      <c r="AA74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4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44" s="4" t="str" cm="1">
        <f t="array" aca="1" ref="AC74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44" s="4">
        <f ca="1">LEN(Table2[[#This Row],[Data Checks]])</f>
        <v>0</v>
      </c>
      <c r="AE744" s="4" t="str">
        <f>IF(LEN(TRIM(Table2[[#This Row],[Referral Date]]))=0,"",IFERROR(NETWORKDAYS(Table2[[#This Row],[Referral Date]],EOMONTH(DATE('Reporting Month'!$B$2,'Reporting Month'!$B$1,1),0),Holidays),-NETWORKDAYS(EOMONTH(DATE('Reporting Month'!$B$2,'Reporting Month'!$B$1,1),0),Table2[[#This Row],[Referral Date]],Holidays)))</f>
        <v/>
      </c>
      <c r="AF74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44" s="4" t="str">
        <f>IF(OR(Table2[[#This Row],[Referral Date]]="",Table2[[#This Row],[FTC Screening Date]]=""),"",IFERROR(DATEDIF(Table2[[#This Row],[Referral Date]],Table2[[#This Row],[FTC Screening Date]],"d"),IFERROR(IF(DATEDIF(Table2[[#This Row],[FTC Screening Date]],Table2[[#This Row],[Referral Date]],"d")&gt;0,0,""),"")))</f>
        <v/>
      </c>
      <c r="AH744" s="4" t="str">
        <f>IFERROR(VLOOKUP(Table2[[#This Row],[Agency Name]],'Dropdown Values'!A:B,2,FALSE),"")</f>
        <v/>
      </c>
      <c r="AI744" s="2" t="str">
        <f>IF(OR(Table2[[#This Row],[Current Investigation Start Date]]="",Table2[[#This Row],[Referral Date]]=""),"",IFERROR(NETWORKDAYS(I744,J744,Holidays),""))</f>
        <v/>
      </c>
      <c r="AJ744" s="2" t="str">
        <f>IF(OR(Table2[[#This Row],[Initial Engagement Attempt Date]]="",Table2[[#This Row],[FTC Screening Date]]=""),"",IFERROR(NETWORKDAYS(Table2[[#This Row],[Initial Engagement Attempt Date]],Table2[[#This Row],[FTC Screening Date]],Holidays),""))</f>
        <v/>
      </c>
      <c r="AK74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44" s="4">
        <f>COUNTIFS(Table2[Agency Name],Table2[[#This Row],[Agency Name]],Table2[Client ID],Table2[[#This Row],[Client ID]])</f>
        <v>0</v>
      </c>
    </row>
    <row r="745" spans="12:38">
      <c r="L745" s="13"/>
      <c r="M745" s="13"/>
      <c r="N745" s="13"/>
      <c r="P745" s="13"/>
      <c r="W745" s="13"/>
      <c r="X745" s="13"/>
      <c r="AA74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4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45" s="4" t="str" cm="1">
        <f t="array" aca="1" ref="AC74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45" s="4">
        <f ca="1">LEN(Table2[[#This Row],[Data Checks]])</f>
        <v>0</v>
      </c>
      <c r="AE745" s="4" t="str">
        <f>IF(LEN(TRIM(Table2[[#This Row],[Referral Date]]))=0,"",IFERROR(NETWORKDAYS(Table2[[#This Row],[Referral Date]],EOMONTH(DATE('Reporting Month'!$B$2,'Reporting Month'!$B$1,1),0),Holidays),-NETWORKDAYS(EOMONTH(DATE('Reporting Month'!$B$2,'Reporting Month'!$B$1,1),0),Table2[[#This Row],[Referral Date]],Holidays)))</f>
        <v/>
      </c>
      <c r="AF74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45" s="4" t="str">
        <f>IF(OR(Table2[[#This Row],[Referral Date]]="",Table2[[#This Row],[FTC Screening Date]]=""),"",IFERROR(DATEDIF(Table2[[#This Row],[Referral Date]],Table2[[#This Row],[FTC Screening Date]],"d"),IFERROR(IF(DATEDIF(Table2[[#This Row],[FTC Screening Date]],Table2[[#This Row],[Referral Date]],"d")&gt;0,0,""),"")))</f>
        <v/>
      </c>
      <c r="AH745" s="4" t="str">
        <f>IFERROR(VLOOKUP(Table2[[#This Row],[Agency Name]],'Dropdown Values'!A:B,2,FALSE),"")</f>
        <v/>
      </c>
      <c r="AI745" s="2" t="str">
        <f>IF(OR(Table2[[#This Row],[Current Investigation Start Date]]="",Table2[[#This Row],[Referral Date]]=""),"",IFERROR(NETWORKDAYS(I745,J745,Holidays),""))</f>
        <v/>
      </c>
      <c r="AJ745" s="2" t="str">
        <f>IF(OR(Table2[[#This Row],[Initial Engagement Attempt Date]]="",Table2[[#This Row],[FTC Screening Date]]=""),"",IFERROR(NETWORKDAYS(Table2[[#This Row],[Initial Engagement Attempt Date]],Table2[[#This Row],[FTC Screening Date]],Holidays),""))</f>
        <v/>
      </c>
      <c r="AK74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45" s="4">
        <f>COUNTIFS(Table2[Agency Name],Table2[[#This Row],[Agency Name]],Table2[Client ID],Table2[[#This Row],[Client ID]])</f>
        <v>0</v>
      </c>
    </row>
    <row r="746" spans="12:38">
      <c r="L746" s="13"/>
      <c r="M746" s="13"/>
      <c r="N746" s="13"/>
      <c r="P746" s="13"/>
      <c r="W746" s="13"/>
      <c r="X746" s="13"/>
      <c r="AA74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4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46" s="4" t="str" cm="1">
        <f t="array" aca="1" ref="AC74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46" s="4">
        <f ca="1">LEN(Table2[[#This Row],[Data Checks]])</f>
        <v>0</v>
      </c>
      <c r="AE746" s="4" t="str">
        <f>IF(LEN(TRIM(Table2[[#This Row],[Referral Date]]))=0,"",IFERROR(NETWORKDAYS(Table2[[#This Row],[Referral Date]],EOMONTH(DATE('Reporting Month'!$B$2,'Reporting Month'!$B$1,1),0),Holidays),-NETWORKDAYS(EOMONTH(DATE('Reporting Month'!$B$2,'Reporting Month'!$B$1,1),0),Table2[[#This Row],[Referral Date]],Holidays)))</f>
        <v/>
      </c>
      <c r="AF74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46" s="4" t="str">
        <f>IF(OR(Table2[[#This Row],[Referral Date]]="",Table2[[#This Row],[FTC Screening Date]]=""),"",IFERROR(DATEDIF(Table2[[#This Row],[Referral Date]],Table2[[#This Row],[FTC Screening Date]],"d"),IFERROR(IF(DATEDIF(Table2[[#This Row],[FTC Screening Date]],Table2[[#This Row],[Referral Date]],"d")&gt;0,0,""),"")))</f>
        <v/>
      </c>
      <c r="AH746" s="4" t="str">
        <f>IFERROR(VLOOKUP(Table2[[#This Row],[Agency Name]],'Dropdown Values'!A:B,2,FALSE),"")</f>
        <v/>
      </c>
      <c r="AI746" s="2" t="str">
        <f>IF(OR(Table2[[#This Row],[Current Investigation Start Date]]="",Table2[[#This Row],[Referral Date]]=""),"",IFERROR(NETWORKDAYS(I746,J746,Holidays),""))</f>
        <v/>
      </c>
      <c r="AJ746" s="2" t="str">
        <f>IF(OR(Table2[[#This Row],[Initial Engagement Attempt Date]]="",Table2[[#This Row],[FTC Screening Date]]=""),"",IFERROR(NETWORKDAYS(Table2[[#This Row],[Initial Engagement Attempt Date]],Table2[[#This Row],[FTC Screening Date]],Holidays),""))</f>
        <v/>
      </c>
      <c r="AK74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46" s="4">
        <f>COUNTIFS(Table2[Agency Name],Table2[[#This Row],[Agency Name]],Table2[Client ID],Table2[[#This Row],[Client ID]])</f>
        <v>0</v>
      </c>
    </row>
    <row r="747" spans="12:38">
      <c r="L747" s="13"/>
      <c r="M747" s="13"/>
      <c r="N747" s="13"/>
      <c r="P747" s="13"/>
      <c r="W747" s="13"/>
      <c r="X747" s="13"/>
      <c r="AA74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4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47" s="4" t="str" cm="1">
        <f t="array" aca="1" ref="AC74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47" s="4">
        <f ca="1">LEN(Table2[[#This Row],[Data Checks]])</f>
        <v>0</v>
      </c>
      <c r="AE747" s="4" t="str">
        <f>IF(LEN(TRIM(Table2[[#This Row],[Referral Date]]))=0,"",IFERROR(NETWORKDAYS(Table2[[#This Row],[Referral Date]],EOMONTH(DATE('Reporting Month'!$B$2,'Reporting Month'!$B$1,1),0),Holidays),-NETWORKDAYS(EOMONTH(DATE('Reporting Month'!$B$2,'Reporting Month'!$B$1,1),0),Table2[[#This Row],[Referral Date]],Holidays)))</f>
        <v/>
      </c>
      <c r="AF74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47" s="4" t="str">
        <f>IF(OR(Table2[[#This Row],[Referral Date]]="",Table2[[#This Row],[FTC Screening Date]]=""),"",IFERROR(DATEDIF(Table2[[#This Row],[Referral Date]],Table2[[#This Row],[FTC Screening Date]],"d"),IFERROR(IF(DATEDIF(Table2[[#This Row],[FTC Screening Date]],Table2[[#This Row],[Referral Date]],"d")&gt;0,0,""),"")))</f>
        <v/>
      </c>
      <c r="AH747" s="4" t="str">
        <f>IFERROR(VLOOKUP(Table2[[#This Row],[Agency Name]],'Dropdown Values'!A:B,2,FALSE),"")</f>
        <v/>
      </c>
      <c r="AI747" s="2" t="str">
        <f>IF(OR(Table2[[#This Row],[Current Investigation Start Date]]="",Table2[[#This Row],[Referral Date]]=""),"",IFERROR(NETWORKDAYS(I747,J747,Holidays),""))</f>
        <v/>
      </c>
      <c r="AJ747" s="2" t="str">
        <f>IF(OR(Table2[[#This Row],[Initial Engagement Attempt Date]]="",Table2[[#This Row],[FTC Screening Date]]=""),"",IFERROR(NETWORKDAYS(Table2[[#This Row],[Initial Engagement Attempt Date]],Table2[[#This Row],[FTC Screening Date]],Holidays),""))</f>
        <v/>
      </c>
      <c r="AK74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47" s="4">
        <f>COUNTIFS(Table2[Agency Name],Table2[[#This Row],[Agency Name]],Table2[Client ID],Table2[[#This Row],[Client ID]])</f>
        <v>0</v>
      </c>
    </row>
    <row r="748" spans="12:38">
      <c r="L748" s="13"/>
      <c r="M748" s="13"/>
      <c r="N748" s="13"/>
      <c r="P748" s="13"/>
      <c r="W748" s="13"/>
      <c r="X748" s="13"/>
      <c r="AA74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4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48" s="4" t="str" cm="1">
        <f t="array" aca="1" ref="AC74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48" s="4">
        <f ca="1">LEN(Table2[[#This Row],[Data Checks]])</f>
        <v>0</v>
      </c>
      <c r="AE748" s="4" t="str">
        <f>IF(LEN(TRIM(Table2[[#This Row],[Referral Date]]))=0,"",IFERROR(NETWORKDAYS(Table2[[#This Row],[Referral Date]],EOMONTH(DATE('Reporting Month'!$B$2,'Reporting Month'!$B$1,1),0),Holidays),-NETWORKDAYS(EOMONTH(DATE('Reporting Month'!$B$2,'Reporting Month'!$B$1,1),0),Table2[[#This Row],[Referral Date]],Holidays)))</f>
        <v/>
      </c>
      <c r="AF74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48" s="4" t="str">
        <f>IF(OR(Table2[[#This Row],[Referral Date]]="",Table2[[#This Row],[FTC Screening Date]]=""),"",IFERROR(DATEDIF(Table2[[#This Row],[Referral Date]],Table2[[#This Row],[FTC Screening Date]],"d"),IFERROR(IF(DATEDIF(Table2[[#This Row],[FTC Screening Date]],Table2[[#This Row],[Referral Date]],"d")&gt;0,0,""),"")))</f>
        <v/>
      </c>
      <c r="AH748" s="4" t="str">
        <f>IFERROR(VLOOKUP(Table2[[#This Row],[Agency Name]],'Dropdown Values'!A:B,2,FALSE),"")</f>
        <v/>
      </c>
      <c r="AI748" s="2" t="str">
        <f>IF(OR(Table2[[#This Row],[Current Investigation Start Date]]="",Table2[[#This Row],[Referral Date]]=""),"",IFERROR(NETWORKDAYS(I748,J748,Holidays),""))</f>
        <v/>
      </c>
      <c r="AJ748" s="2" t="str">
        <f>IF(OR(Table2[[#This Row],[Initial Engagement Attempt Date]]="",Table2[[#This Row],[FTC Screening Date]]=""),"",IFERROR(NETWORKDAYS(Table2[[#This Row],[Initial Engagement Attempt Date]],Table2[[#This Row],[FTC Screening Date]],Holidays),""))</f>
        <v/>
      </c>
      <c r="AK74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48" s="4">
        <f>COUNTIFS(Table2[Agency Name],Table2[[#This Row],[Agency Name]],Table2[Client ID],Table2[[#This Row],[Client ID]])</f>
        <v>0</v>
      </c>
    </row>
    <row r="749" spans="12:38">
      <c r="L749" s="13"/>
      <c r="M749" s="13"/>
      <c r="N749" s="13"/>
      <c r="P749" s="13"/>
      <c r="W749" s="13"/>
      <c r="X749" s="13"/>
      <c r="AA74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4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49" s="4" t="str" cm="1">
        <f t="array" aca="1" ref="AC74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49" s="4">
        <f ca="1">LEN(Table2[[#This Row],[Data Checks]])</f>
        <v>0</v>
      </c>
      <c r="AE749" s="4" t="str">
        <f>IF(LEN(TRIM(Table2[[#This Row],[Referral Date]]))=0,"",IFERROR(NETWORKDAYS(Table2[[#This Row],[Referral Date]],EOMONTH(DATE('Reporting Month'!$B$2,'Reporting Month'!$B$1,1),0),Holidays),-NETWORKDAYS(EOMONTH(DATE('Reporting Month'!$B$2,'Reporting Month'!$B$1,1),0),Table2[[#This Row],[Referral Date]],Holidays)))</f>
        <v/>
      </c>
      <c r="AF74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49" s="4" t="str">
        <f>IF(OR(Table2[[#This Row],[Referral Date]]="",Table2[[#This Row],[FTC Screening Date]]=""),"",IFERROR(DATEDIF(Table2[[#This Row],[Referral Date]],Table2[[#This Row],[FTC Screening Date]],"d"),IFERROR(IF(DATEDIF(Table2[[#This Row],[FTC Screening Date]],Table2[[#This Row],[Referral Date]],"d")&gt;0,0,""),"")))</f>
        <v/>
      </c>
      <c r="AH749" s="4" t="str">
        <f>IFERROR(VLOOKUP(Table2[[#This Row],[Agency Name]],'Dropdown Values'!A:B,2,FALSE),"")</f>
        <v/>
      </c>
      <c r="AI749" s="2" t="str">
        <f>IF(OR(Table2[[#This Row],[Current Investigation Start Date]]="",Table2[[#This Row],[Referral Date]]=""),"",IFERROR(NETWORKDAYS(I749,J749,Holidays),""))</f>
        <v/>
      </c>
      <c r="AJ749" s="2" t="str">
        <f>IF(OR(Table2[[#This Row],[Initial Engagement Attempt Date]]="",Table2[[#This Row],[FTC Screening Date]]=""),"",IFERROR(NETWORKDAYS(Table2[[#This Row],[Initial Engagement Attempt Date]],Table2[[#This Row],[FTC Screening Date]],Holidays),""))</f>
        <v/>
      </c>
      <c r="AK74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49" s="4">
        <f>COUNTIFS(Table2[Agency Name],Table2[[#This Row],[Agency Name]],Table2[Client ID],Table2[[#This Row],[Client ID]])</f>
        <v>0</v>
      </c>
    </row>
    <row r="750" spans="12:38">
      <c r="L750" s="13"/>
      <c r="M750" s="13"/>
      <c r="N750" s="13"/>
      <c r="P750" s="13"/>
      <c r="W750" s="13"/>
      <c r="X750" s="13"/>
      <c r="AA75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5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50" s="4" t="str" cm="1">
        <f t="array" aca="1" ref="AC75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50" s="4">
        <f ca="1">LEN(Table2[[#This Row],[Data Checks]])</f>
        <v>0</v>
      </c>
      <c r="AE750" s="4" t="str">
        <f>IF(LEN(TRIM(Table2[[#This Row],[Referral Date]]))=0,"",IFERROR(NETWORKDAYS(Table2[[#This Row],[Referral Date]],EOMONTH(DATE('Reporting Month'!$B$2,'Reporting Month'!$B$1,1),0),Holidays),-NETWORKDAYS(EOMONTH(DATE('Reporting Month'!$B$2,'Reporting Month'!$B$1,1),0),Table2[[#This Row],[Referral Date]],Holidays)))</f>
        <v/>
      </c>
      <c r="AF75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50" s="4" t="str">
        <f>IF(OR(Table2[[#This Row],[Referral Date]]="",Table2[[#This Row],[FTC Screening Date]]=""),"",IFERROR(DATEDIF(Table2[[#This Row],[Referral Date]],Table2[[#This Row],[FTC Screening Date]],"d"),IFERROR(IF(DATEDIF(Table2[[#This Row],[FTC Screening Date]],Table2[[#This Row],[Referral Date]],"d")&gt;0,0,""),"")))</f>
        <v/>
      </c>
      <c r="AH750" s="4" t="str">
        <f>IFERROR(VLOOKUP(Table2[[#This Row],[Agency Name]],'Dropdown Values'!A:B,2,FALSE),"")</f>
        <v/>
      </c>
      <c r="AI750" s="2" t="str">
        <f>IF(OR(Table2[[#This Row],[Current Investigation Start Date]]="",Table2[[#This Row],[Referral Date]]=""),"",IFERROR(NETWORKDAYS(I750,J750,Holidays),""))</f>
        <v/>
      </c>
      <c r="AJ750" s="2" t="str">
        <f>IF(OR(Table2[[#This Row],[Initial Engagement Attempt Date]]="",Table2[[#This Row],[FTC Screening Date]]=""),"",IFERROR(NETWORKDAYS(Table2[[#This Row],[Initial Engagement Attempt Date]],Table2[[#This Row],[FTC Screening Date]],Holidays),""))</f>
        <v/>
      </c>
      <c r="AK75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50" s="4">
        <f>COUNTIFS(Table2[Agency Name],Table2[[#This Row],[Agency Name]],Table2[Client ID],Table2[[#This Row],[Client ID]])</f>
        <v>0</v>
      </c>
    </row>
    <row r="751" spans="12:38">
      <c r="L751" s="13"/>
      <c r="M751" s="13"/>
      <c r="N751" s="13"/>
      <c r="P751" s="13"/>
      <c r="W751" s="13"/>
      <c r="X751" s="13"/>
      <c r="AA75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5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51" s="4" t="str" cm="1">
        <f t="array" aca="1" ref="AC75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51" s="4">
        <f ca="1">LEN(Table2[[#This Row],[Data Checks]])</f>
        <v>0</v>
      </c>
      <c r="AE751" s="4" t="str">
        <f>IF(LEN(TRIM(Table2[[#This Row],[Referral Date]]))=0,"",IFERROR(NETWORKDAYS(Table2[[#This Row],[Referral Date]],EOMONTH(DATE('Reporting Month'!$B$2,'Reporting Month'!$B$1,1),0),Holidays),-NETWORKDAYS(EOMONTH(DATE('Reporting Month'!$B$2,'Reporting Month'!$B$1,1),0),Table2[[#This Row],[Referral Date]],Holidays)))</f>
        <v/>
      </c>
      <c r="AF75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51" s="4" t="str">
        <f>IF(OR(Table2[[#This Row],[Referral Date]]="",Table2[[#This Row],[FTC Screening Date]]=""),"",IFERROR(DATEDIF(Table2[[#This Row],[Referral Date]],Table2[[#This Row],[FTC Screening Date]],"d"),IFERROR(IF(DATEDIF(Table2[[#This Row],[FTC Screening Date]],Table2[[#This Row],[Referral Date]],"d")&gt;0,0,""),"")))</f>
        <v/>
      </c>
      <c r="AH751" s="4" t="str">
        <f>IFERROR(VLOOKUP(Table2[[#This Row],[Agency Name]],'Dropdown Values'!A:B,2,FALSE),"")</f>
        <v/>
      </c>
      <c r="AI751" s="2" t="str">
        <f>IF(OR(Table2[[#This Row],[Current Investigation Start Date]]="",Table2[[#This Row],[Referral Date]]=""),"",IFERROR(NETWORKDAYS(I751,J751,Holidays),""))</f>
        <v/>
      </c>
      <c r="AJ751" s="2" t="str">
        <f>IF(OR(Table2[[#This Row],[Initial Engagement Attempt Date]]="",Table2[[#This Row],[FTC Screening Date]]=""),"",IFERROR(NETWORKDAYS(Table2[[#This Row],[Initial Engagement Attempt Date]],Table2[[#This Row],[FTC Screening Date]],Holidays),""))</f>
        <v/>
      </c>
      <c r="AK75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51" s="4">
        <f>COUNTIFS(Table2[Agency Name],Table2[[#This Row],[Agency Name]],Table2[Client ID],Table2[[#This Row],[Client ID]])</f>
        <v>0</v>
      </c>
    </row>
    <row r="752" spans="12:38">
      <c r="L752" s="13"/>
      <c r="M752" s="13"/>
      <c r="N752" s="13"/>
      <c r="P752" s="13"/>
      <c r="W752" s="13"/>
      <c r="X752" s="13"/>
      <c r="AA75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5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52" s="4" t="str" cm="1">
        <f t="array" aca="1" ref="AC75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52" s="4">
        <f ca="1">LEN(Table2[[#This Row],[Data Checks]])</f>
        <v>0</v>
      </c>
      <c r="AE752" s="4" t="str">
        <f>IF(LEN(TRIM(Table2[[#This Row],[Referral Date]]))=0,"",IFERROR(NETWORKDAYS(Table2[[#This Row],[Referral Date]],EOMONTH(DATE('Reporting Month'!$B$2,'Reporting Month'!$B$1,1),0),Holidays),-NETWORKDAYS(EOMONTH(DATE('Reporting Month'!$B$2,'Reporting Month'!$B$1,1),0),Table2[[#This Row],[Referral Date]],Holidays)))</f>
        <v/>
      </c>
      <c r="AF75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52" s="4" t="str">
        <f>IF(OR(Table2[[#This Row],[Referral Date]]="",Table2[[#This Row],[FTC Screening Date]]=""),"",IFERROR(DATEDIF(Table2[[#This Row],[Referral Date]],Table2[[#This Row],[FTC Screening Date]],"d"),IFERROR(IF(DATEDIF(Table2[[#This Row],[FTC Screening Date]],Table2[[#This Row],[Referral Date]],"d")&gt;0,0,""),"")))</f>
        <v/>
      </c>
      <c r="AH752" s="4" t="str">
        <f>IFERROR(VLOOKUP(Table2[[#This Row],[Agency Name]],'Dropdown Values'!A:B,2,FALSE),"")</f>
        <v/>
      </c>
      <c r="AI752" s="2" t="str">
        <f>IF(OR(Table2[[#This Row],[Current Investigation Start Date]]="",Table2[[#This Row],[Referral Date]]=""),"",IFERROR(NETWORKDAYS(I752,J752,Holidays),""))</f>
        <v/>
      </c>
      <c r="AJ752" s="2" t="str">
        <f>IF(OR(Table2[[#This Row],[Initial Engagement Attempt Date]]="",Table2[[#This Row],[FTC Screening Date]]=""),"",IFERROR(NETWORKDAYS(Table2[[#This Row],[Initial Engagement Attempt Date]],Table2[[#This Row],[FTC Screening Date]],Holidays),""))</f>
        <v/>
      </c>
      <c r="AK75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52" s="4">
        <f>COUNTIFS(Table2[Agency Name],Table2[[#This Row],[Agency Name]],Table2[Client ID],Table2[[#This Row],[Client ID]])</f>
        <v>0</v>
      </c>
    </row>
    <row r="753" spans="12:38">
      <c r="L753" s="13"/>
      <c r="M753" s="13"/>
      <c r="N753" s="13"/>
      <c r="P753" s="13"/>
      <c r="W753" s="13"/>
      <c r="X753" s="13"/>
      <c r="AA75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5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53" s="4" t="str" cm="1">
        <f t="array" aca="1" ref="AC75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53" s="4">
        <f ca="1">LEN(Table2[[#This Row],[Data Checks]])</f>
        <v>0</v>
      </c>
      <c r="AE753" s="4" t="str">
        <f>IF(LEN(TRIM(Table2[[#This Row],[Referral Date]]))=0,"",IFERROR(NETWORKDAYS(Table2[[#This Row],[Referral Date]],EOMONTH(DATE('Reporting Month'!$B$2,'Reporting Month'!$B$1,1),0),Holidays),-NETWORKDAYS(EOMONTH(DATE('Reporting Month'!$B$2,'Reporting Month'!$B$1,1),0),Table2[[#This Row],[Referral Date]],Holidays)))</f>
        <v/>
      </c>
      <c r="AF75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53" s="4" t="str">
        <f>IF(OR(Table2[[#This Row],[Referral Date]]="",Table2[[#This Row],[FTC Screening Date]]=""),"",IFERROR(DATEDIF(Table2[[#This Row],[Referral Date]],Table2[[#This Row],[FTC Screening Date]],"d"),IFERROR(IF(DATEDIF(Table2[[#This Row],[FTC Screening Date]],Table2[[#This Row],[Referral Date]],"d")&gt;0,0,""),"")))</f>
        <v/>
      </c>
      <c r="AH753" s="4" t="str">
        <f>IFERROR(VLOOKUP(Table2[[#This Row],[Agency Name]],'Dropdown Values'!A:B,2,FALSE),"")</f>
        <v/>
      </c>
      <c r="AI753" s="2" t="str">
        <f>IF(OR(Table2[[#This Row],[Current Investigation Start Date]]="",Table2[[#This Row],[Referral Date]]=""),"",IFERROR(NETWORKDAYS(I753,J753,Holidays),""))</f>
        <v/>
      </c>
      <c r="AJ753" s="2" t="str">
        <f>IF(OR(Table2[[#This Row],[Initial Engagement Attempt Date]]="",Table2[[#This Row],[FTC Screening Date]]=""),"",IFERROR(NETWORKDAYS(Table2[[#This Row],[Initial Engagement Attempt Date]],Table2[[#This Row],[FTC Screening Date]],Holidays),""))</f>
        <v/>
      </c>
      <c r="AK75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53" s="4">
        <f>COUNTIFS(Table2[Agency Name],Table2[[#This Row],[Agency Name]],Table2[Client ID],Table2[[#This Row],[Client ID]])</f>
        <v>0</v>
      </c>
    </row>
    <row r="754" spans="12:38">
      <c r="L754" s="13"/>
      <c r="M754" s="13"/>
      <c r="N754" s="13"/>
      <c r="P754" s="13"/>
      <c r="W754" s="13"/>
      <c r="X754" s="13"/>
      <c r="AA75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5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54" s="4" t="str" cm="1">
        <f t="array" aca="1" ref="AC75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54" s="4">
        <f ca="1">LEN(Table2[[#This Row],[Data Checks]])</f>
        <v>0</v>
      </c>
      <c r="AE754" s="4" t="str">
        <f>IF(LEN(TRIM(Table2[[#This Row],[Referral Date]]))=0,"",IFERROR(NETWORKDAYS(Table2[[#This Row],[Referral Date]],EOMONTH(DATE('Reporting Month'!$B$2,'Reporting Month'!$B$1,1),0),Holidays),-NETWORKDAYS(EOMONTH(DATE('Reporting Month'!$B$2,'Reporting Month'!$B$1,1),0),Table2[[#This Row],[Referral Date]],Holidays)))</f>
        <v/>
      </c>
      <c r="AF75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54" s="4" t="str">
        <f>IF(OR(Table2[[#This Row],[Referral Date]]="",Table2[[#This Row],[FTC Screening Date]]=""),"",IFERROR(DATEDIF(Table2[[#This Row],[Referral Date]],Table2[[#This Row],[FTC Screening Date]],"d"),IFERROR(IF(DATEDIF(Table2[[#This Row],[FTC Screening Date]],Table2[[#This Row],[Referral Date]],"d")&gt;0,0,""),"")))</f>
        <v/>
      </c>
      <c r="AH754" s="4" t="str">
        <f>IFERROR(VLOOKUP(Table2[[#This Row],[Agency Name]],'Dropdown Values'!A:B,2,FALSE),"")</f>
        <v/>
      </c>
      <c r="AI754" s="2" t="str">
        <f>IF(OR(Table2[[#This Row],[Current Investigation Start Date]]="",Table2[[#This Row],[Referral Date]]=""),"",IFERROR(NETWORKDAYS(I754,J754,Holidays),""))</f>
        <v/>
      </c>
      <c r="AJ754" s="2" t="str">
        <f>IF(OR(Table2[[#This Row],[Initial Engagement Attempt Date]]="",Table2[[#This Row],[FTC Screening Date]]=""),"",IFERROR(NETWORKDAYS(Table2[[#This Row],[Initial Engagement Attempt Date]],Table2[[#This Row],[FTC Screening Date]],Holidays),""))</f>
        <v/>
      </c>
      <c r="AK75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54" s="4">
        <f>COUNTIFS(Table2[Agency Name],Table2[[#This Row],[Agency Name]],Table2[Client ID],Table2[[#This Row],[Client ID]])</f>
        <v>0</v>
      </c>
    </row>
    <row r="755" spans="12:38">
      <c r="L755" s="13"/>
      <c r="M755" s="13"/>
      <c r="N755" s="13"/>
      <c r="P755" s="13"/>
      <c r="W755" s="13"/>
      <c r="X755" s="13"/>
      <c r="AA75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5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55" s="4" t="str" cm="1">
        <f t="array" aca="1" ref="AC75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55" s="4">
        <f ca="1">LEN(Table2[[#This Row],[Data Checks]])</f>
        <v>0</v>
      </c>
      <c r="AE755" s="4" t="str">
        <f>IF(LEN(TRIM(Table2[[#This Row],[Referral Date]]))=0,"",IFERROR(NETWORKDAYS(Table2[[#This Row],[Referral Date]],EOMONTH(DATE('Reporting Month'!$B$2,'Reporting Month'!$B$1,1),0),Holidays),-NETWORKDAYS(EOMONTH(DATE('Reporting Month'!$B$2,'Reporting Month'!$B$1,1),0),Table2[[#This Row],[Referral Date]],Holidays)))</f>
        <v/>
      </c>
      <c r="AF75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55" s="4" t="str">
        <f>IF(OR(Table2[[#This Row],[Referral Date]]="",Table2[[#This Row],[FTC Screening Date]]=""),"",IFERROR(DATEDIF(Table2[[#This Row],[Referral Date]],Table2[[#This Row],[FTC Screening Date]],"d"),IFERROR(IF(DATEDIF(Table2[[#This Row],[FTC Screening Date]],Table2[[#This Row],[Referral Date]],"d")&gt;0,0,""),"")))</f>
        <v/>
      </c>
      <c r="AH755" s="4" t="str">
        <f>IFERROR(VLOOKUP(Table2[[#This Row],[Agency Name]],'Dropdown Values'!A:B,2,FALSE),"")</f>
        <v/>
      </c>
      <c r="AI755" s="2" t="str">
        <f>IF(OR(Table2[[#This Row],[Current Investigation Start Date]]="",Table2[[#This Row],[Referral Date]]=""),"",IFERROR(NETWORKDAYS(I755,J755,Holidays),""))</f>
        <v/>
      </c>
      <c r="AJ755" s="2" t="str">
        <f>IF(OR(Table2[[#This Row],[Initial Engagement Attempt Date]]="",Table2[[#This Row],[FTC Screening Date]]=""),"",IFERROR(NETWORKDAYS(Table2[[#This Row],[Initial Engagement Attempt Date]],Table2[[#This Row],[FTC Screening Date]],Holidays),""))</f>
        <v/>
      </c>
      <c r="AK75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55" s="4">
        <f>COUNTIFS(Table2[Agency Name],Table2[[#This Row],[Agency Name]],Table2[Client ID],Table2[[#This Row],[Client ID]])</f>
        <v>0</v>
      </c>
    </row>
    <row r="756" spans="12:38">
      <c r="L756" s="13"/>
      <c r="M756" s="13"/>
      <c r="N756" s="13"/>
      <c r="P756" s="13"/>
      <c r="W756" s="13"/>
      <c r="X756" s="13"/>
      <c r="AA75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5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56" s="4" t="str" cm="1">
        <f t="array" aca="1" ref="AC75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56" s="4">
        <f ca="1">LEN(Table2[[#This Row],[Data Checks]])</f>
        <v>0</v>
      </c>
      <c r="AE756" s="4" t="str">
        <f>IF(LEN(TRIM(Table2[[#This Row],[Referral Date]]))=0,"",IFERROR(NETWORKDAYS(Table2[[#This Row],[Referral Date]],EOMONTH(DATE('Reporting Month'!$B$2,'Reporting Month'!$B$1,1),0),Holidays),-NETWORKDAYS(EOMONTH(DATE('Reporting Month'!$B$2,'Reporting Month'!$B$1,1),0),Table2[[#This Row],[Referral Date]],Holidays)))</f>
        <v/>
      </c>
      <c r="AF75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56" s="4" t="str">
        <f>IF(OR(Table2[[#This Row],[Referral Date]]="",Table2[[#This Row],[FTC Screening Date]]=""),"",IFERROR(DATEDIF(Table2[[#This Row],[Referral Date]],Table2[[#This Row],[FTC Screening Date]],"d"),IFERROR(IF(DATEDIF(Table2[[#This Row],[FTC Screening Date]],Table2[[#This Row],[Referral Date]],"d")&gt;0,0,""),"")))</f>
        <v/>
      </c>
      <c r="AH756" s="4" t="str">
        <f>IFERROR(VLOOKUP(Table2[[#This Row],[Agency Name]],'Dropdown Values'!A:B,2,FALSE),"")</f>
        <v/>
      </c>
      <c r="AI756" s="2" t="str">
        <f>IF(OR(Table2[[#This Row],[Current Investigation Start Date]]="",Table2[[#This Row],[Referral Date]]=""),"",IFERROR(NETWORKDAYS(I756,J756,Holidays),""))</f>
        <v/>
      </c>
      <c r="AJ756" s="2" t="str">
        <f>IF(OR(Table2[[#This Row],[Initial Engagement Attempt Date]]="",Table2[[#This Row],[FTC Screening Date]]=""),"",IFERROR(NETWORKDAYS(Table2[[#This Row],[Initial Engagement Attempt Date]],Table2[[#This Row],[FTC Screening Date]],Holidays),""))</f>
        <v/>
      </c>
      <c r="AK75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56" s="4">
        <f>COUNTIFS(Table2[Agency Name],Table2[[#This Row],[Agency Name]],Table2[Client ID],Table2[[#This Row],[Client ID]])</f>
        <v>0</v>
      </c>
    </row>
    <row r="757" spans="12:38">
      <c r="L757" s="13"/>
      <c r="M757" s="13"/>
      <c r="N757" s="13"/>
      <c r="P757" s="13"/>
      <c r="W757" s="13"/>
      <c r="X757" s="13"/>
      <c r="AA75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5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57" s="4" t="str" cm="1">
        <f t="array" aca="1" ref="AC75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57" s="4">
        <f ca="1">LEN(Table2[[#This Row],[Data Checks]])</f>
        <v>0</v>
      </c>
      <c r="AE757" s="4" t="str">
        <f>IF(LEN(TRIM(Table2[[#This Row],[Referral Date]]))=0,"",IFERROR(NETWORKDAYS(Table2[[#This Row],[Referral Date]],EOMONTH(DATE('Reporting Month'!$B$2,'Reporting Month'!$B$1,1),0),Holidays),-NETWORKDAYS(EOMONTH(DATE('Reporting Month'!$B$2,'Reporting Month'!$B$1,1),0),Table2[[#This Row],[Referral Date]],Holidays)))</f>
        <v/>
      </c>
      <c r="AF75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57" s="4" t="str">
        <f>IF(OR(Table2[[#This Row],[Referral Date]]="",Table2[[#This Row],[FTC Screening Date]]=""),"",IFERROR(DATEDIF(Table2[[#This Row],[Referral Date]],Table2[[#This Row],[FTC Screening Date]],"d"),IFERROR(IF(DATEDIF(Table2[[#This Row],[FTC Screening Date]],Table2[[#This Row],[Referral Date]],"d")&gt;0,0,""),"")))</f>
        <v/>
      </c>
      <c r="AH757" s="4" t="str">
        <f>IFERROR(VLOOKUP(Table2[[#This Row],[Agency Name]],'Dropdown Values'!A:B,2,FALSE),"")</f>
        <v/>
      </c>
      <c r="AI757" s="2" t="str">
        <f>IF(OR(Table2[[#This Row],[Current Investigation Start Date]]="",Table2[[#This Row],[Referral Date]]=""),"",IFERROR(NETWORKDAYS(I757,J757,Holidays),""))</f>
        <v/>
      </c>
      <c r="AJ757" s="2" t="str">
        <f>IF(OR(Table2[[#This Row],[Initial Engagement Attempt Date]]="",Table2[[#This Row],[FTC Screening Date]]=""),"",IFERROR(NETWORKDAYS(Table2[[#This Row],[Initial Engagement Attempt Date]],Table2[[#This Row],[FTC Screening Date]],Holidays),""))</f>
        <v/>
      </c>
      <c r="AK75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57" s="4">
        <f>COUNTIFS(Table2[Agency Name],Table2[[#This Row],[Agency Name]],Table2[Client ID],Table2[[#This Row],[Client ID]])</f>
        <v>0</v>
      </c>
    </row>
    <row r="758" spans="12:38">
      <c r="L758" s="13"/>
      <c r="M758" s="13"/>
      <c r="N758" s="13"/>
      <c r="P758" s="13"/>
      <c r="W758" s="13"/>
      <c r="X758" s="13"/>
      <c r="AA75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5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58" s="4" t="str" cm="1">
        <f t="array" aca="1" ref="AC75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58" s="4">
        <f ca="1">LEN(Table2[[#This Row],[Data Checks]])</f>
        <v>0</v>
      </c>
      <c r="AE758" s="4" t="str">
        <f>IF(LEN(TRIM(Table2[[#This Row],[Referral Date]]))=0,"",IFERROR(NETWORKDAYS(Table2[[#This Row],[Referral Date]],EOMONTH(DATE('Reporting Month'!$B$2,'Reporting Month'!$B$1,1),0),Holidays),-NETWORKDAYS(EOMONTH(DATE('Reporting Month'!$B$2,'Reporting Month'!$B$1,1),0),Table2[[#This Row],[Referral Date]],Holidays)))</f>
        <v/>
      </c>
      <c r="AF75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58" s="4" t="str">
        <f>IF(OR(Table2[[#This Row],[Referral Date]]="",Table2[[#This Row],[FTC Screening Date]]=""),"",IFERROR(DATEDIF(Table2[[#This Row],[Referral Date]],Table2[[#This Row],[FTC Screening Date]],"d"),IFERROR(IF(DATEDIF(Table2[[#This Row],[FTC Screening Date]],Table2[[#This Row],[Referral Date]],"d")&gt;0,0,""),"")))</f>
        <v/>
      </c>
      <c r="AH758" s="4" t="str">
        <f>IFERROR(VLOOKUP(Table2[[#This Row],[Agency Name]],'Dropdown Values'!A:B,2,FALSE),"")</f>
        <v/>
      </c>
      <c r="AI758" s="2" t="str">
        <f>IF(OR(Table2[[#This Row],[Current Investigation Start Date]]="",Table2[[#This Row],[Referral Date]]=""),"",IFERROR(NETWORKDAYS(I758,J758,Holidays),""))</f>
        <v/>
      </c>
      <c r="AJ758" s="2" t="str">
        <f>IF(OR(Table2[[#This Row],[Initial Engagement Attempt Date]]="",Table2[[#This Row],[FTC Screening Date]]=""),"",IFERROR(NETWORKDAYS(Table2[[#This Row],[Initial Engagement Attempt Date]],Table2[[#This Row],[FTC Screening Date]],Holidays),""))</f>
        <v/>
      </c>
      <c r="AK75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58" s="4">
        <f>COUNTIFS(Table2[Agency Name],Table2[[#This Row],[Agency Name]],Table2[Client ID],Table2[[#This Row],[Client ID]])</f>
        <v>0</v>
      </c>
    </row>
    <row r="759" spans="12:38">
      <c r="L759" s="13"/>
      <c r="M759" s="13"/>
      <c r="N759" s="13"/>
      <c r="P759" s="13"/>
      <c r="W759" s="13"/>
      <c r="X759" s="13"/>
      <c r="AA75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5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59" s="4" t="str" cm="1">
        <f t="array" aca="1" ref="AC75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59" s="4">
        <f ca="1">LEN(Table2[[#This Row],[Data Checks]])</f>
        <v>0</v>
      </c>
      <c r="AE759" s="4" t="str">
        <f>IF(LEN(TRIM(Table2[[#This Row],[Referral Date]]))=0,"",IFERROR(NETWORKDAYS(Table2[[#This Row],[Referral Date]],EOMONTH(DATE('Reporting Month'!$B$2,'Reporting Month'!$B$1,1),0),Holidays),-NETWORKDAYS(EOMONTH(DATE('Reporting Month'!$B$2,'Reporting Month'!$B$1,1),0),Table2[[#This Row],[Referral Date]],Holidays)))</f>
        <v/>
      </c>
      <c r="AF75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59" s="4" t="str">
        <f>IF(OR(Table2[[#This Row],[Referral Date]]="",Table2[[#This Row],[FTC Screening Date]]=""),"",IFERROR(DATEDIF(Table2[[#This Row],[Referral Date]],Table2[[#This Row],[FTC Screening Date]],"d"),IFERROR(IF(DATEDIF(Table2[[#This Row],[FTC Screening Date]],Table2[[#This Row],[Referral Date]],"d")&gt;0,0,""),"")))</f>
        <v/>
      </c>
      <c r="AH759" s="4" t="str">
        <f>IFERROR(VLOOKUP(Table2[[#This Row],[Agency Name]],'Dropdown Values'!A:B,2,FALSE),"")</f>
        <v/>
      </c>
      <c r="AI759" s="2" t="str">
        <f>IF(OR(Table2[[#This Row],[Current Investigation Start Date]]="",Table2[[#This Row],[Referral Date]]=""),"",IFERROR(NETWORKDAYS(I759,J759,Holidays),""))</f>
        <v/>
      </c>
      <c r="AJ759" s="2" t="str">
        <f>IF(OR(Table2[[#This Row],[Initial Engagement Attempt Date]]="",Table2[[#This Row],[FTC Screening Date]]=""),"",IFERROR(NETWORKDAYS(Table2[[#This Row],[Initial Engagement Attempt Date]],Table2[[#This Row],[FTC Screening Date]],Holidays),""))</f>
        <v/>
      </c>
      <c r="AK75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59" s="4">
        <f>COUNTIFS(Table2[Agency Name],Table2[[#This Row],[Agency Name]],Table2[Client ID],Table2[[#This Row],[Client ID]])</f>
        <v>0</v>
      </c>
    </row>
    <row r="760" spans="12:38">
      <c r="L760" s="13"/>
      <c r="M760" s="13"/>
      <c r="N760" s="13"/>
      <c r="P760" s="13"/>
      <c r="W760" s="13"/>
      <c r="X760" s="13"/>
      <c r="AA76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6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60" s="4" t="str" cm="1">
        <f t="array" aca="1" ref="AC76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60" s="4">
        <f ca="1">LEN(Table2[[#This Row],[Data Checks]])</f>
        <v>0</v>
      </c>
      <c r="AE760" s="4" t="str">
        <f>IF(LEN(TRIM(Table2[[#This Row],[Referral Date]]))=0,"",IFERROR(NETWORKDAYS(Table2[[#This Row],[Referral Date]],EOMONTH(DATE('Reporting Month'!$B$2,'Reporting Month'!$B$1,1),0),Holidays),-NETWORKDAYS(EOMONTH(DATE('Reporting Month'!$B$2,'Reporting Month'!$B$1,1),0),Table2[[#This Row],[Referral Date]],Holidays)))</f>
        <v/>
      </c>
      <c r="AF76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60" s="4" t="str">
        <f>IF(OR(Table2[[#This Row],[Referral Date]]="",Table2[[#This Row],[FTC Screening Date]]=""),"",IFERROR(DATEDIF(Table2[[#This Row],[Referral Date]],Table2[[#This Row],[FTC Screening Date]],"d"),IFERROR(IF(DATEDIF(Table2[[#This Row],[FTC Screening Date]],Table2[[#This Row],[Referral Date]],"d")&gt;0,0,""),"")))</f>
        <v/>
      </c>
      <c r="AH760" s="4" t="str">
        <f>IFERROR(VLOOKUP(Table2[[#This Row],[Agency Name]],'Dropdown Values'!A:B,2,FALSE),"")</f>
        <v/>
      </c>
      <c r="AI760" s="2" t="str">
        <f>IF(OR(Table2[[#This Row],[Current Investigation Start Date]]="",Table2[[#This Row],[Referral Date]]=""),"",IFERROR(NETWORKDAYS(I760,J760,Holidays),""))</f>
        <v/>
      </c>
      <c r="AJ760" s="2" t="str">
        <f>IF(OR(Table2[[#This Row],[Initial Engagement Attempt Date]]="",Table2[[#This Row],[FTC Screening Date]]=""),"",IFERROR(NETWORKDAYS(Table2[[#This Row],[Initial Engagement Attempt Date]],Table2[[#This Row],[FTC Screening Date]],Holidays),""))</f>
        <v/>
      </c>
      <c r="AK76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60" s="4">
        <f>COUNTIFS(Table2[Agency Name],Table2[[#This Row],[Agency Name]],Table2[Client ID],Table2[[#This Row],[Client ID]])</f>
        <v>0</v>
      </c>
    </row>
    <row r="761" spans="12:38">
      <c r="L761" s="13"/>
      <c r="M761" s="13"/>
      <c r="N761" s="13"/>
      <c r="P761" s="13"/>
      <c r="W761" s="13"/>
      <c r="X761" s="13"/>
      <c r="AA76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6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61" s="4" t="str" cm="1">
        <f t="array" aca="1" ref="AC76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61" s="4">
        <f ca="1">LEN(Table2[[#This Row],[Data Checks]])</f>
        <v>0</v>
      </c>
      <c r="AE761" s="4" t="str">
        <f>IF(LEN(TRIM(Table2[[#This Row],[Referral Date]]))=0,"",IFERROR(NETWORKDAYS(Table2[[#This Row],[Referral Date]],EOMONTH(DATE('Reporting Month'!$B$2,'Reporting Month'!$B$1,1),0),Holidays),-NETWORKDAYS(EOMONTH(DATE('Reporting Month'!$B$2,'Reporting Month'!$B$1,1),0),Table2[[#This Row],[Referral Date]],Holidays)))</f>
        <v/>
      </c>
      <c r="AF76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61" s="4" t="str">
        <f>IF(OR(Table2[[#This Row],[Referral Date]]="",Table2[[#This Row],[FTC Screening Date]]=""),"",IFERROR(DATEDIF(Table2[[#This Row],[Referral Date]],Table2[[#This Row],[FTC Screening Date]],"d"),IFERROR(IF(DATEDIF(Table2[[#This Row],[FTC Screening Date]],Table2[[#This Row],[Referral Date]],"d")&gt;0,0,""),"")))</f>
        <v/>
      </c>
      <c r="AH761" s="4" t="str">
        <f>IFERROR(VLOOKUP(Table2[[#This Row],[Agency Name]],'Dropdown Values'!A:B,2,FALSE),"")</f>
        <v/>
      </c>
      <c r="AI761" s="2" t="str">
        <f>IF(OR(Table2[[#This Row],[Current Investigation Start Date]]="",Table2[[#This Row],[Referral Date]]=""),"",IFERROR(NETWORKDAYS(I761,J761,Holidays),""))</f>
        <v/>
      </c>
      <c r="AJ761" s="2" t="str">
        <f>IF(OR(Table2[[#This Row],[Initial Engagement Attempt Date]]="",Table2[[#This Row],[FTC Screening Date]]=""),"",IFERROR(NETWORKDAYS(Table2[[#This Row],[Initial Engagement Attempt Date]],Table2[[#This Row],[FTC Screening Date]],Holidays),""))</f>
        <v/>
      </c>
      <c r="AK76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61" s="4">
        <f>COUNTIFS(Table2[Agency Name],Table2[[#This Row],[Agency Name]],Table2[Client ID],Table2[[#This Row],[Client ID]])</f>
        <v>0</v>
      </c>
    </row>
    <row r="762" spans="12:38">
      <c r="L762" s="13"/>
      <c r="M762" s="13"/>
      <c r="N762" s="13"/>
      <c r="P762" s="13"/>
      <c r="W762" s="13"/>
      <c r="X762" s="13"/>
      <c r="AA76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6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62" s="4" t="str" cm="1">
        <f t="array" aca="1" ref="AC76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62" s="4">
        <f ca="1">LEN(Table2[[#This Row],[Data Checks]])</f>
        <v>0</v>
      </c>
      <c r="AE762" s="4" t="str">
        <f>IF(LEN(TRIM(Table2[[#This Row],[Referral Date]]))=0,"",IFERROR(NETWORKDAYS(Table2[[#This Row],[Referral Date]],EOMONTH(DATE('Reporting Month'!$B$2,'Reporting Month'!$B$1,1),0),Holidays),-NETWORKDAYS(EOMONTH(DATE('Reporting Month'!$B$2,'Reporting Month'!$B$1,1),0),Table2[[#This Row],[Referral Date]],Holidays)))</f>
        <v/>
      </c>
      <c r="AF76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62" s="4" t="str">
        <f>IF(OR(Table2[[#This Row],[Referral Date]]="",Table2[[#This Row],[FTC Screening Date]]=""),"",IFERROR(DATEDIF(Table2[[#This Row],[Referral Date]],Table2[[#This Row],[FTC Screening Date]],"d"),IFERROR(IF(DATEDIF(Table2[[#This Row],[FTC Screening Date]],Table2[[#This Row],[Referral Date]],"d")&gt;0,0,""),"")))</f>
        <v/>
      </c>
      <c r="AH762" s="4" t="str">
        <f>IFERROR(VLOOKUP(Table2[[#This Row],[Agency Name]],'Dropdown Values'!A:B,2,FALSE),"")</f>
        <v/>
      </c>
      <c r="AI762" s="2" t="str">
        <f>IF(OR(Table2[[#This Row],[Current Investigation Start Date]]="",Table2[[#This Row],[Referral Date]]=""),"",IFERROR(NETWORKDAYS(I762,J762,Holidays),""))</f>
        <v/>
      </c>
      <c r="AJ762" s="2" t="str">
        <f>IF(OR(Table2[[#This Row],[Initial Engagement Attempt Date]]="",Table2[[#This Row],[FTC Screening Date]]=""),"",IFERROR(NETWORKDAYS(Table2[[#This Row],[Initial Engagement Attempt Date]],Table2[[#This Row],[FTC Screening Date]],Holidays),""))</f>
        <v/>
      </c>
      <c r="AK76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62" s="4">
        <f>COUNTIFS(Table2[Agency Name],Table2[[#This Row],[Agency Name]],Table2[Client ID],Table2[[#This Row],[Client ID]])</f>
        <v>0</v>
      </c>
    </row>
    <row r="763" spans="12:38">
      <c r="L763" s="13"/>
      <c r="M763" s="13"/>
      <c r="N763" s="13"/>
      <c r="P763" s="13"/>
      <c r="W763" s="13"/>
      <c r="X763" s="13"/>
      <c r="AA76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6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63" s="4" t="str" cm="1">
        <f t="array" aca="1" ref="AC76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63" s="4">
        <f ca="1">LEN(Table2[[#This Row],[Data Checks]])</f>
        <v>0</v>
      </c>
      <c r="AE763" s="4" t="str">
        <f>IF(LEN(TRIM(Table2[[#This Row],[Referral Date]]))=0,"",IFERROR(NETWORKDAYS(Table2[[#This Row],[Referral Date]],EOMONTH(DATE('Reporting Month'!$B$2,'Reporting Month'!$B$1,1),0),Holidays),-NETWORKDAYS(EOMONTH(DATE('Reporting Month'!$B$2,'Reporting Month'!$B$1,1),0),Table2[[#This Row],[Referral Date]],Holidays)))</f>
        <v/>
      </c>
      <c r="AF76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63" s="4" t="str">
        <f>IF(OR(Table2[[#This Row],[Referral Date]]="",Table2[[#This Row],[FTC Screening Date]]=""),"",IFERROR(DATEDIF(Table2[[#This Row],[Referral Date]],Table2[[#This Row],[FTC Screening Date]],"d"),IFERROR(IF(DATEDIF(Table2[[#This Row],[FTC Screening Date]],Table2[[#This Row],[Referral Date]],"d")&gt;0,0,""),"")))</f>
        <v/>
      </c>
      <c r="AH763" s="4" t="str">
        <f>IFERROR(VLOOKUP(Table2[[#This Row],[Agency Name]],'Dropdown Values'!A:B,2,FALSE),"")</f>
        <v/>
      </c>
      <c r="AI763" s="2" t="str">
        <f>IF(OR(Table2[[#This Row],[Current Investigation Start Date]]="",Table2[[#This Row],[Referral Date]]=""),"",IFERROR(NETWORKDAYS(I763,J763,Holidays),""))</f>
        <v/>
      </c>
      <c r="AJ763" s="2" t="str">
        <f>IF(OR(Table2[[#This Row],[Initial Engagement Attempt Date]]="",Table2[[#This Row],[FTC Screening Date]]=""),"",IFERROR(NETWORKDAYS(Table2[[#This Row],[Initial Engagement Attempt Date]],Table2[[#This Row],[FTC Screening Date]],Holidays),""))</f>
        <v/>
      </c>
      <c r="AK76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63" s="4">
        <f>COUNTIFS(Table2[Agency Name],Table2[[#This Row],[Agency Name]],Table2[Client ID],Table2[[#This Row],[Client ID]])</f>
        <v>0</v>
      </c>
    </row>
    <row r="764" spans="12:38">
      <c r="L764" s="13"/>
      <c r="M764" s="13"/>
      <c r="N764" s="13"/>
      <c r="P764" s="13"/>
      <c r="W764" s="13"/>
      <c r="X764" s="13"/>
      <c r="AA76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6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64" s="4" t="str" cm="1">
        <f t="array" aca="1" ref="AC76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64" s="4">
        <f ca="1">LEN(Table2[[#This Row],[Data Checks]])</f>
        <v>0</v>
      </c>
      <c r="AE764" s="4" t="str">
        <f>IF(LEN(TRIM(Table2[[#This Row],[Referral Date]]))=0,"",IFERROR(NETWORKDAYS(Table2[[#This Row],[Referral Date]],EOMONTH(DATE('Reporting Month'!$B$2,'Reporting Month'!$B$1,1),0),Holidays),-NETWORKDAYS(EOMONTH(DATE('Reporting Month'!$B$2,'Reporting Month'!$B$1,1),0),Table2[[#This Row],[Referral Date]],Holidays)))</f>
        <v/>
      </c>
      <c r="AF76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64" s="4" t="str">
        <f>IF(OR(Table2[[#This Row],[Referral Date]]="",Table2[[#This Row],[FTC Screening Date]]=""),"",IFERROR(DATEDIF(Table2[[#This Row],[Referral Date]],Table2[[#This Row],[FTC Screening Date]],"d"),IFERROR(IF(DATEDIF(Table2[[#This Row],[FTC Screening Date]],Table2[[#This Row],[Referral Date]],"d")&gt;0,0,""),"")))</f>
        <v/>
      </c>
      <c r="AH764" s="4" t="str">
        <f>IFERROR(VLOOKUP(Table2[[#This Row],[Agency Name]],'Dropdown Values'!A:B,2,FALSE),"")</f>
        <v/>
      </c>
      <c r="AI764" s="2" t="str">
        <f>IF(OR(Table2[[#This Row],[Current Investigation Start Date]]="",Table2[[#This Row],[Referral Date]]=""),"",IFERROR(NETWORKDAYS(I764,J764,Holidays),""))</f>
        <v/>
      </c>
      <c r="AJ764" s="2" t="str">
        <f>IF(OR(Table2[[#This Row],[Initial Engagement Attempt Date]]="",Table2[[#This Row],[FTC Screening Date]]=""),"",IFERROR(NETWORKDAYS(Table2[[#This Row],[Initial Engagement Attempt Date]],Table2[[#This Row],[FTC Screening Date]],Holidays),""))</f>
        <v/>
      </c>
      <c r="AK76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64" s="4">
        <f>COUNTIFS(Table2[Agency Name],Table2[[#This Row],[Agency Name]],Table2[Client ID],Table2[[#This Row],[Client ID]])</f>
        <v>0</v>
      </c>
    </row>
    <row r="765" spans="12:38">
      <c r="L765" s="13"/>
      <c r="M765" s="13"/>
      <c r="N765" s="13"/>
      <c r="P765" s="13"/>
      <c r="W765" s="13"/>
      <c r="X765" s="13"/>
      <c r="AA76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6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65" s="4" t="str" cm="1">
        <f t="array" aca="1" ref="AC76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65" s="4">
        <f ca="1">LEN(Table2[[#This Row],[Data Checks]])</f>
        <v>0</v>
      </c>
      <c r="AE765" s="4" t="str">
        <f>IF(LEN(TRIM(Table2[[#This Row],[Referral Date]]))=0,"",IFERROR(NETWORKDAYS(Table2[[#This Row],[Referral Date]],EOMONTH(DATE('Reporting Month'!$B$2,'Reporting Month'!$B$1,1),0),Holidays),-NETWORKDAYS(EOMONTH(DATE('Reporting Month'!$B$2,'Reporting Month'!$B$1,1),0),Table2[[#This Row],[Referral Date]],Holidays)))</f>
        <v/>
      </c>
      <c r="AF76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65" s="4" t="str">
        <f>IF(OR(Table2[[#This Row],[Referral Date]]="",Table2[[#This Row],[FTC Screening Date]]=""),"",IFERROR(DATEDIF(Table2[[#This Row],[Referral Date]],Table2[[#This Row],[FTC Screening Date]],"d"),IFERROR(IF(DATEDIF(Table2[[#This Row],[FTC Screening Date]],Table2[[#This Row],[Referral Date]],"d")&gt;0,0,""),"")))</f>
        <v/>
      </c>
      <c r="AH765" s="4" t="str">
        <f>IFERROR(VLOOKUP(Table2[[#This Row],[Agency Name]],'Dropdown Values'!A:B,2,FALSE),"")</f>
        <v/>
      </c>
      <c r="AI765" s="2" t="str">
        <f>IF(OR(Table2[[#This Row],[Current Investigation Start Date]]="",Table2[[#This Row],[Referral Date]]=""),"",IFERROR(NETWORKDAYS(I765,J765,Holidays),""))</f>
        <v/>
      </c>
      <c r="AJ765" s="2" t="str">
        <f>IF(OR(Table2[[#This Row],[Initial Engagement Attempt Date]]="",Table2[[#This Row],[FTC Screening Date]]=""),"",IFERROR(NETWORKDAYS(Table2[[#This Row],[Initial Engagement Attempt Date]],Table2[[#This Row],[FTC Screening Date]],Holidays),""))</f>
        <v/>
      </c>
      <c r="AK76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65" s="4">
        <f>COUNTIFS(Table2[Agency Name],Table2[[#This Row],[Agency Name]],Table2[Client ID],Table2[[#This Row],[Client ID]])</f>
        <v>0</v>
      </c>
    </row>
    <row r="766" spans="12:38">
      <c r="L766" s="13"/>
      <c r="M766" s="13"/>
      <c r="N766" s="13"/>
      <c r="P766" s="13"/>
      <c r="W766" s="13"/>
      <c r="X766" s="13"/>
      <c r="AA76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6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66" s="4" t="str" cm="1">
        <f t="array" aca="1" ref="AC76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66" s="4">
        <f ca="1">LEN(Table2[[#This Row],[Data Checks]])</f>
        <v>0</v>
      </c>
      <c r="AE766" s="4" t="str">
        <f>IF(LEN(TRIM(Table2[[#This Row],[Referral Date]]))=0,"",IFERROR(NETWORKDAYS(Table2[[#This Row],[Referral Date]],EOMONTH(DATE('Reporting Month'!$B$2,'Reporting Month'!$B$1,1),0),Holidays),-NETWORKDAYS(EOMONTH(DATE('Reporting Month'!$B$2,'Reporting Month'!$B$1,1),0),Table2[[#This Row],[Referral Date]],Holidays)))</f>
        <v/>
      </c>
      <c r="AF76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66" s="4" t="str">
        <f>IF(OR(Table2[[#This Row],[Referral Date]]="",Table2[[#This Row],[FTC Screening Date]]=""),"",IFERROR(DATEDIF(Table2[[#This Row],[Referral Date]],Table2[[#This Row],[FTC Screening Date]],"d"),IFERROR(IF(DATEDIF(Table2[[#This Row],[FTC Screening Date]],Table2[[#This Row],[Referral Date]],"d")&gt;0,0,""),"")))</f>
        <v/>
      </c>
      <c r="AH766" s="4" t="str">
        <f>IFERROR(VLOOKUP(Table2[[#This Row],[Agency Name]],'Dropdown Values'!A:B,2,FALSE),"")</f>
        <v/>
      </c>
      <c r="AI766" s="2" t="str">
        <f>IF(OR(Table2[[#This Row],[Current Investigation Start Date]]="",Table2[[#This Row],[Referral Date]]=""),"",IFERROR(NETWORKDAYS(I766,J766,Holidays),""))</f>
        <v/>
      </c>
      <c r="AJ766" s="2" t="str">
        <f>IF(OR(Table2[[#This Row],[Initial Engagement Attempt Date]]="",Table2[[#This Row],[FTC Screening Date]]=""),"",IFERROR(NETWORKDAYS(Table2[[#This Row],[Initial Engagement Attempt Date]],Table2[[#This Row],[FTC Screening Date]],Holidays),""))</f>
        <v/>
      </c>
      <c r="AK76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66" s="4">
        <f>COUNTIFS(Table2[Agency Name],Table2[[#This Row],[Agency Name]],Table2[Client ID],Table2[[#This Row],[Client ID]])</f>
        <v>0</v>
      </c>
    </row>
    <row r="767" spans="12:38">
      <c r="L767" s="13"/>
      <c r="M767" s="13"/>
      <c r="N767" s="13"/>
      <c r="P767" s="13"/>
      <c r="W767" s="13"/>
      <c r="X767" s="13"/>
      <c r="AA76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6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67" s="4" t="str" cm="1">
        <f t="array" aca="1" ref="AC76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67" s="4">
        <f ca="1">LEN(Table2[[#This Row],[Data Checks]])</f>
        <v>0</v>
      </c>
      <c r="AE767" s="4" t="str">
        <f>IF(LEN(TRIM(Table2[[#This Row],[Referral Date]]))=0,"",IFERROR(NETWORKDAYS(Table2[[#This Row],[Referral Date]],EOMONTH(DATE('Reporting Month'!$B$2,'Reporting Month'!$B$1,1),0),Holidays),-NETWORKDAYS(EOMONTH(DATE('Reporting Month'!$B$2,'Reporting Month'!$B$1,1),0),Table2[[#This Row],[Referral Date]],Holidays)))</f>
        <v/>
      </c>
      <c r="AF76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67" s="4" t="str">
        <f>IF(OR(Table2[[#This Row],[Referral Date]]="",Table2[[#This Row],[FTC Screening Date]]=""),"",IFERROR(DATEDIF(Table2[[#This Row],[Referral Date]],Table2[[#This Row],[FTC Screening Date]],"d"),IFERROR(IF(DATEDIF(Table2[[#This Row],[FTC Screening Date]],Table2[[#This Row],[Referral Date]],"d")&gt;0,0,""),"")))</f>
        <v/>
      </c>
      <c r="AH767" s="4" t="str">
        <f>IFERROR(VLOOKUP(Table2[[#This Row],[Agency Name]],'Dropdown Values'!A:B,2,FALSE),"")</f>
        <v/>
      </c>
      <c r="AI767" s="2" t="str">
        <f>IF(OR(Table2[[#This Row],[Current Investigation Start Date]]="",Table2[[#This Row],[Referral Date]]=""),"",IFERROR(NETWORKDAYS(I767,J767,Holidays),""))</f>
        <v/>
      </c>
      <c r="AJ767" s="2" t="str">
        <f>IF(OR(Table2[[#This Row],[Initial Engagement Attempt Date]]="",Table2[[#This Row],[FTC Screening Date]]=""),"",IFERROR(NETWORKDAYS(Table2[[#This Row],[Initial Engagement Attempt Date]],Table2[[#This Row],[FTC Screening Date]],Holidays),""))</f>
        <v/>
      </c>
      <c r="AK76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67" s="4">
        <f>COUNTIFS(Table2[Agency Name],Table2[[#This Row],[Agency Name]],Table2[Client ID],Table2[[#This Row],[Client ID]])</f>
        <v>0</v>
      </c>
    </row>
    <row r="768" spans="12:38">
      <c r="L768" s="13"/>
      <c r="M768" s="13"/>
      <c r="N768" s="13"/>
      <c r="P768" s="13"/>
      <c r="W768" s="13"/>
      <c r="X768" s="13"/>
      <c r="AA76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6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68" s="4" t="str" cm="1">
        <f t="array" aca="1" ref="AC76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68" s="4">
        <f ca="1">LEN(Table2[[#This Row],[Data Checks]])</f>
        <v>0</v>
      </c>
      <c r="AE768" s="4" t="str">
        <f>IF(LEN(TRIM(Table2[[#This Row],[Referral Date]]))=0,"",IFERROR(NETWORKDAYS(Table2[[#This Row],[Referral Date]],EOMONTH(DATE('Reporting Month'!$B$2,'Reporting Month'!$B$1,1),0),Holidays),-NETWORKDAYS(EOMONTH(DATE('Reporting Month'!$B$2,'Reporting Month'!$B$1,1),0),Table2[[#This Row],[Referral Date]],Holidays)))</f>
        <v/>
      </c>
      <c r="AF76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68" s="4" t="str">
        <f>IF(OR(Table2[[#This Row],[Referral Date]]="",Table2[[#This Row],[FTC Screening Date]]=""),"",IFERROR(DATEDIF(Table2[[#This Row],[Referral Date]],Table2[[#This Row],[FTC Screening Date]],"d"),IFERROR(IF(DATEDIF(Table2[[#This Row],[FTC Screening Date]],Table2[[#This Row],[Referral Date]],"d")&gt;0,0,""),"")))</f>
        <v/>
      </c>
      <c r="AH768" s="4" t="str">
        <f>IFERROR(VLOOKUP(Table2[[#This Row],[Agency Name]],'Dropdown Values'!A:B,2,FALSE),"")</f>
        <v/>
      </c>
      <c r="AI768" s="2" t="str">
        <f>IF(OR(Table2[[#This Row],[Current Investigation Start Date]]="",Table2[[#This Row],[Referral Date]]=""),"",IFERROR(NETWORKDAYS(I768,J768,Holidays),""))</f>
        <v/>
      </c>
      <c r="AJ768" s="2" t="str">
        <f>IF(OR(Table2[[#This Row],[Initial Engagement Attempt Date]]="",Table2[[#This Row],[FTC Screening Date]]=""),"",IFERROR(NETWORKDAYS(Table2[[#This Row],[Initial Engagement Attempt Date]],Table2[[#This Row],[FTC Screening Date]],Holidays),""))</f>
        <v/>
      </c>
      <c r="AK76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68" s="4">
        <f>COUNTIFS(Table2[Agency Name],Table2[[#This Row],[Agency Name]],Table2[Client ID],Table2[[#This Row],[Client ID]])</f>
        <v>0</v>
      </c>
    </row>
    <row r="769" spans="12:38">
      <c r="L769" s="13"/>
      <c r="M769" s="13"/>
      <c r="N769" s="13"/>
      <c r="P769" s="13"/>
      <c r="W769" s="13"/>
      <c r="X769" s="13"/>
      <c r="AA76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6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69" s="4" t="str" cm="1">
        <f t="array" aca="1" ref="AC76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69" s="4">
        <f ca="1">LEN(Table2[[#This Row],[Data Checks]])</f>
        <v>0</v>
      </c>
      <c r="AE769" s="4" t="str">
        <f>IF(LEN(TRIM(Table2[[#This Row],[Referral Date]]))=0,"",IFERROR(NETWORKDAYS(Table2[[#This Row],[Referral Date]],EOMONTH(DATE('Reporting Month'!$B$2,'Reporting Month'!$B$1,1),0),Holidays),-NETWORKDAYS(EOMONTH(DATE('Reporting Month'!$B$2,'Reporting Month'!$B$1,1),0),Table2[[#This Row],[Referral Date]],Holidays)))</f>
        <v/>
      </c>
      <c r="AF76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69" s="4" t="str">
        <f>IF(OR(Table2[[#This Row],[Referral Date]]="",Table2[[#This Row],[FTC Screening Date]]=""),"",IFERROR(DATEDIF(Table2[[#This Row],[Referral Date]],Table2[[#This Row],[FTC Screening Date]],"d"),IFERROR(IF(DATEDIF(Table2[[#This Row],[FTC Screening Date]],Table2[[#This Row],[Referral Date]],"d")&gt;0,0,""),"")))</f>
        <v/>
      </c>
      <c r="AH769" s="4" t="str">
        <f>IFERROR(VLOOKUP(Table2[[#This Row],[Agency Name]],'Dropdown Values'!A:B,2,FALSE),"")</f>
        <v/>
      </c>
      <c r="AI769" s="2" t="str">
        <f>IF(OR(Table2[[#This Row],[Current Investigation Start Date]]="",Table2[[#This Row],[Referral Date]]=""),"",IFERROR(NETWORKDAYS(I769,J769,Holidays),""))</f>
        <v/>
      </c>
      <c r="AJ769" s="2" t="str">
        <f>IF(OR(Table2[[#This Row],[Initial Engagement Attempt Date]]="",Table2[[#This Row],[FTC Screening Date]]=""),"",IFERROR(NETWORKDAYS(Table2[[#This Row],[Initial Engagement Attempt Date]],Table2[[#This Row],[FTC Screening Date]],Holidays),""))</f>
        <v/>
      </c>
      <c r="AK76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69" s="4">
        <f>COUNTIFS(Table2[Agency Name],Table2[[#This Row],[Agency Name]],Table2[Client ID],Table2[[#This Row],[Client ID]])</f>
        <v>0</v>
      </c>
    </row>
    <row r="770" spans="12:38">
      <c r="L770" s="13"/>
      <c r="M770" s="13"/>
      <c r="N770" s="13"/>
      <c r="P770" s="13"/>
      <c r="W770" s="13"/>
      <c r="X770" s="13"/>
      <c r="AA77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7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70" s="4" t="str" cm="1">
        <f t="array" aca="1" ref="AC77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70" s="4">
        <f ca="1">LEN(Table2[[#This Row],[Data Checks]])</f>
        <v>0</v>
      </c>
      <c r="AE770" s="4" t="str">
        <f>IF(LEN(TRIM(Table2[[#This Row],[Referral Date]]))=0,"",IFERROR(NETWORKDAYS(Table2[[#This Row],[Referral Date]],EOMONTH(DATE('Reporting Month'!$B$2,'Reporting Month'!$B$1,1),0),Holidays),-NETWORKDAYS(EOMONTH(DATE('Reporting Month'!$B$2,'Reporting Month'!$B$1,1),0),Table2[[#This Row],[Referral Date]],Holidays)))</f>
        <v/>
      </c>
      <c r="AF77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70" s="4" t="str">
        <f>IF(OR(Table2[[#This Row],[Referral Date]]="",Table2[[#This Row],[FTC Screening Date]]=""),"",IFERROR(DATEDIF(Table2[[#This Row],[Referral Date]],Table2[[#This Row],[FTC Screening Date]],"d"),IFERROR(IF(DATEDIF(Table2[[#This Row],[FTC Screening Date]],Table2[[#This Row],[Referral Date]],"d")&gt;0,0,""),"")))</f>
        <v/>
      </c>
      <c r="AH770" s="4" t="str">
        <f>IFERROR(VLOOKUP(Table2[[#This Row],[Agency Name]],'Dropdown Values'!A:B,2,FALSE),"")</f>
        <v/>
      </c>
      <c r="AI770" s="2" t="str">
        <f>IF(OR(Table2[[#This Row],[Current Investigation Start Date]]="",Table2[[#This Row],[Referral Date]]=""),"",IFERROR(NETWORKDAYS(I770,J770,Holidays),""))</f>
        <v/>
      </c>
      <c r="AJ770" s="2" t="str">
        <f>IF(OR(Table2[[#This Row],[Initial Engagement Attempt Date]]="",Table2[[#This Row],[FTC Screening Date]]=""),"",IFERROR(NETWORKDAYS(Table2[[#This Row],[Initial Engagement Attempt Date]],Table2[[#This Row],[FTC Screening Date]],Holidays),""))</f>
        <v/>
      </c>
      <c r="AK77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70" s="4">
        <f>COUNTIFS(Table2[Agency Name],Table2[[#This Row],[Agency Name]],Table2[Client ID],Table2[[#This Row],[Client ID]])</f>
        <v>0</v>
      </c>
    </row>
    <row r="771" spans="12:38">
      <c r="L771" s="13"/>
      <c r="M771" s="13"/>
      <c r="N771" s="13"/>
      <c r="P771" s="13"/>
      <c r="W771" s="13"/>
      <c r="X771" s="13"/>
      <c r="AA77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7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71" s="4" t="str" cm="1">
        <f t="array" aca="1" ref="AC77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71" s="4">
        <f ca="1">LEN(Table2[[#This Row],[Data Checks]])</f>
        <v>0</v>
      </c>
      <c r="AE771" s="4" t="str">
        <f>IF(LEN(TRIM(Table2[[#This Row],[Referral Date]]))=0,"",IFERROR(NETWORKDAYS(Table2[[#This Row],[Referral Date]],EOMONTH(DATE('Reporting Month'!$B$2,'Reporting Month'!$B$1,1),0),Holidays),-NETWORKDAYS(EOMONTH(DATE('Reporting Month'!$B$2,'Reporting Month'!$B$1,1),0),Table2[[#This Row],[Referral Date]],Holidays)))</f>
        <v/>
      </c>
      <c r="AF77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71" s="4" t="str">
        <f>IF(OR(Table2[[#This Row],[Referral Date]]="",Table2[[#This Row],[FTC Screening Date]]=""),"",IFERROR(DATEDIF(Table2[[#This Row],[Referral Date]],Table2[[#This Row],[FTC Screening Date]],"d"),IFERROR(IF(DATEDIF(Table2[[#This Row],[FTC Screening Date]],Table2[[#This Row],[Referral Date]],"d")&gt;0,0,""),"")))</f>
        <v/>
      </c>
      <c r="AH771" s="4" t="str">
        <f>IFERROR(VLOOKUP(Table2[[#This Row],[Agency Name]],'Dropdown Values'!A:B,2,FALSE),"")</f>
        <v/>
      </c>
      <c r="AI771" s="2" t="str">
        <f>IF(OR(Table2[[#This Row],[Current Investigation Start Date]]="",Table2[[#This Row],[Referral Date]]=""),"",IFERROR(NETWORKDAYS(I771,J771,Holidays),""))</f>
        <v/>
      </c>
      <c r="AJ771" s="2" t="str">
        <f>IF(OR(Table2[[#This Row],[Initial Engagement Attempt Date]]="",Table2[[#This Row],[FTC Screening Date]]=""),"",IFERROR(NETWORKDAYS(Table2[[#This Row],[Initial Engagement Attempt Date]],Table2[[#This Row],[FTC Screening Date]],Holidays),""))</f>
        <v/>
      </c>
      <c r="AK77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71" s="4">
        <f>COUNTIFS(Table2[Agency Name],Table2[[#This Row],[Agency Name]],Table2[Client ID],Table2[[#This Row],[Client ID]])</f>
        <v>0</v>
      </c>
    </row>
    <row r="772" spans="12:38">
      <c r="L772" s="13"/>
      <c r="M772" s="13"/>
      <c r="N772" s="13"/>
      <c r="P772" s="13"/>
      <c r="W772" s="13"/>
      <c r="X772" s="13"/>
      <c r="AA77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7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72" s="4" t="str" cm="1">
        <f t="array" aca="1" ref="AC77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72" s="4">
        <f ca="1">LEN(Table2[[#This Row],[Data Checks]])</f>
        <v>0</v>
      </c>
      <c r="AE772" s="4" t="str">
        <f>IF(LEN(TRIM(Table2[[#This Row],[Referral Date]]))=0,"",IFERROR(NETWORKDAYS(Table2[[#This Row],[Referral Date]],EOMONTH(DATE('Reporting Month'!$B$2,'Reporting Month'!$B$1,1),0),Holidays),-NETWORKDAYS(EOMONTH(DATE('Reporting Month'!$B$2,'Reporting Month'!$B$1,1),0),Table2[[#This Row],[Referral Date]],Holidays)))</f>
        <v/>
      </c>
      <c r="AF77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72" s="4" t="str">
        <f>IF(OR(Table2[[#This Row],[Referral Date]]="",Table2[[#This Row],[FTC Screening Date]]=""),"",IFERROR(DATEDIF(Table2[[#This Row],[Referral Date]],Table2[[#This Row],[FTC Screening Date]],"d"),IFERROR(IF(DATEDIF(Table2[[#This Row],[FTC Screening Date]],Table2[[#This Row],[Referral Date]],"d")&gt;0,0,""),"")))</f>
        <v/>
      </c>
      <c r="AH772" s="4" t="str">
        <f>IFERROR(VLOOKUP(Table2[[#This Row],[Agency Name]],'Dropdown Values'!A:B,2,FALSE),"")</f>
        <v/>
      </c>
      <c r="AI772" s="2" t="str">
        <f>IF(OR(Table2[[#This Row],[Current Investigation Start Date]]="",Table2[[#This Row],[Referral Date]]=""),"",IFERROR(NETWORKDAYS(I772,J772,Holidays),""))</f>
        <v/>
      </c>
      <c r="AJ772" s="2" t="str">
        <f>IF(OR(Table2[[#This Row],[Initial Engagement Attempt Date]]="",Table2[[#This Row],[FTC Screening Date]]=""),"",IFERROR(NETWORKDAYS(Table2[[#This Row],[Initial Engagement Attempt Date]],Table2[[#This Row],[FTC Screening Date]],Holidays),""))</f>
        <v/>
      </c>
      <c r="AK77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72" s="4">
        <f>COUNTIFS(Table2[Agency Name],Table2[[#This Row],[Agency Name]],Table2[Client ID],Table2[[#This Row],[Client ID]])</f>
        <v>0</v>
      </c>
    </row>
    <row r="773" spans="12:38">
      <c r="L773" s="13"/>
      <c r="M773" s="13"/>
      <c r="N773" s="13"/>
      <c r="P773" s="13"/>
      <c r="W773" s="13"/>
      <c r="X773" s="13"/>
      <c r="AA77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7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73" s="4" t="str" cm="1">
        <f t="array" aca="1" ref="AC77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73" s="4">
        <f ca="1">LEN(Table2[[#This Row],[Data Checks]])</f>
        <v>0</v>
      </c>
      <c r="AE773" s="4" t="str">
        <f>IF(LEN(TRIM(Table2[[#This Row],[Referral Date]]))=0,"",IFERROR(NETWORKDAYS(Table2[[#This Row],[Referral Date]],EOMONTH(DATE('Reporting Month'!$B$2,'Reporting Month'!$B$1,1),0),Holidays),-NETWORKDAYS(EOMONTH(DATE('Reporting Month'!$B$2,'Reporting Month'!$B$1,1),0),Table2[[#This Row],[Referral Date]],Holidays)))</f>
        <v/>
      </c>
      <c r="AF77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73" s="4" t="str">
        <f>IF(OR(Table2[[#This Row],[Referral Date]]="",Table2[[#This Row],[FTC Screening Date]]=""),"",IFERROR(DATEDIF(Table2[[#This Row],[Referral Date]],Table2[[#This Row],[FTC Screening Date]],"d"),IFERROR(IF(DATEDIF(Table2[[#This Row],[FTC Screening Date]],Table2[[#This Row],[Referral Date]],"d")&gt;0,0,""),"")))</f>
        <v/>
      </c>
      <c r="AH773" s="4" t="str">
        <f>IFERROR(VLOOKUP(Table2[[#This Row],[Agency Name]],'Dropdown Values'!A:B,2,FALSE),"")</f>
        <v/>
      </c>
      <c r="AI773" s="2" t="str">
        <f>IF(OR(Table2[[#This Row],[Current Investigation Start Date]]="",Table2[[#This Row],[Referral Date]]=""),"",IFERROR(NETWORKDAYS(I773,J773,Holidays),""))</f>
        <v/>
      </c>
      <c r="AJ773" s="2" t="str">
        <f>IF(OR(Table2[[#This Row],[Initial Engagement Attempt Date]]="",Table2[[#This Row],[FTC Screening Date]]=""),"",IFERROR(NETWORKDAYS(Table2[[#This Row],[Initial Engagement Attempt Date]],Table2[[#This Row],[FTC Screening Date]],Holidays),""))</f>
        <v/>
      </c>
      <c r="AK77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73" s="4">
        <f>COUNTIFS(Table2[Agency Name],Table2[[#This Row],[Agency Name]],Table2[Client ID],Table2[[#This Row],[Client ID]])</f>
        <v>0</v>
      </c>
    </row>
    <row r="774" spans="12:38">
      <c r="L774" s="13"/>
      <c r="M774" s="13"/>
      <c r="N774" s="13"/>
      <c r="P774" s="13"/>
      <c r="W774" s="13"/>
      <c r="X774" s="13"/>
      <c r="AA77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7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74" s="4" t="str" cm="1">
        <f t="array" aca="1" ref="AC77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74" s="4">
        <f ca="1">LEN(Table2[[#This Row],[Data Checks]])</f>
        <v>0</v>
      </c>
      <c r="AE774" s="4" t="str">
        <f>IF(LEN(TRIM(Table2[[#This Row],[Referral Date]]))=0,"",IFERROR(NETWORKDAYS(Table2[[#This Row],[Referral Date]],EOMONTH(DATE('Reporting Month'!$B$2,'Reporting Month'!$B$1,1),0),Holidays),-NETWORKDAYS(EOMONTH(DATE('Reporting Month'!$B$2,'Reporting Month'!$B$1,1),0),Table2[[#This Row],[Referral Date]],Holidays)))</f>
        <v/>
      </c>
      <c r="AF77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74" s="4" t="str">
        <f>IF(OR(Table2[[#This Row],[Referral Date]]="",Table2[[#This Row],[FTC Screening Date]]=""),"",IFERROR(DATEDIF(Table2[[#This Row],[Referral Date]],Table2[[#This Row],[FTC Screening Date]],"d"),IFERROR(IF(DATEDIF(Table2[[#This Row],[FTC Screening Date]],Table2[[#This Row],[Referral Date]],"d")&gt;0,0,""),"")))</f>
        <v/>
      </c>
      <c r="AH774" s="4" t="str">
        <f>IFERROR(VLOOKUP(Table2[[#This Row],[Agency Name]],'Dropdown Values'!A:B,2,FALSE),"")</f>
        <v/>
      </c>
      <c r="AI774" s="2" t="str">
        <f>IF(OR(Table2[[#This Row],[Current Investigation Start Date]]="",Table2[[#This Row],[Referral Date]]=""),"",IFERROR(NETWORKDAYS(I774,J774,Holidays),""))</f>
        <v/>
      </c>
      <c r="AJ774" s="2" t="str">
        <f>IF(OR(Table2[[#This Row],[Initial Engagement Attempt Date]]="",Table2[[#This Row],[FTC Screening Date]]=""),"",IFERROR(NETWORKDAYS(Table2[[#This Row],[Initial Engagement Attempt Date]],Table2[[#This Row],[FTC Screening Date]],Holidays),""))</f>
        <v/>
      </c>
      <c r="AK77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74" s="4">
        <f>COUNTIFS(Table2[Agency Name],Table2[[#This Row],[Agency Name]],Table2[Client ID],Table2[[#This Row],[Client ID]])</f>
        <v>0</v>
      </c>
    </row>
    <row r="775" spans="12:38">
      <c r="L775" s="13"/>
      <c r="M775" s="13"/>
      <c r="N775" s="13"/>
      <c r="P775" s="13"/>
      <c r="W775" s="13"/>
      <c r="X775" s="13"/>
      <c r="AA77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7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75" s="4" t="str" cm="1">
        <f t="array" aca="1" ref="AC77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75" s="4">
        <f ca="1">LEN(Table2[[#This Row],[Data Checks]])</f>
        <v>0</v>
      </c>
      <c r="AE775" s="4" t="str">
        <f>IF(LEN(TRIM(Table2[[#This Row],[Referral Date]]))=0,"",IFERROR(NETWORKDAYS(Table2[[#This Row],[Referral Date]],EOMONTH(DATE('Reporting Month'!$B$2,'Reporting Month'!$B$1,1),0),Holidays),-NETWORKDAYS(EOMONTH(DATE('Reporting Month'!$B$2,'Reporting Month'!$B$1,1),0),Table2[[#This Row],[Referral Date]],Holidays)))</f>
        <v/>
      </c>
      <c r="AF77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75" s="4" t="str">
        <f>IF(OR(Table2[[#This Row],[Referral Date]]="",Table2[[#This Row],[FTC Screening Date]]=""),"",IFERROR(DATEDIF(Table2[[#This Row],[Referral Date]],Table2[[#This Row],[FTC Screening Date]],"d"),IFERROR(IF(DATEDIF(Table2[[#This Row],[FTC Screening Date]],Table2[[#This Row],[Referral Date]],"d")&gt;0,0,""),"")))</f>
        <v/>
      </c>
      <c r="AH775" s="4" t="str">
        <f>IFERROR(VLOOKUP(Table2[[#This Row],[Agency Name]],'Dropdown Values'!A:B,2,FALSE),"")</f>
        <v/>
      </c>
      <c r="AI775" s="2" t="str">
        <f>IF(OR(Table2[[#This Row],[Current Investigation Start Date]]="",Table2[[#This Row],[Referral Date]]=""),"",IFERROR(NETWORKDAYS(I775,J775,Holidays),""))</f>
        <v/>
      </c>
      <c r="AJ775" s="2" t="str">
        <f>IF(OR(Table2[[#This Row],[Initial Engagement Attempt Date]]="",Table2[[#This Row],[FTC Screening Date]]=""),"",IFERROR(NETWORKDAYS(Table2[[#This Row],[Initial Engagement Attempt Date]],Table2[[#This Row],[FTC Screening Date]],Holidays),""))</f>
        <v/>
      </c>
      <c r="AK77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75" s="4">
        <f>COUNTIFS(Table2[Agency Name],Table2[[#This Row],[Agency Name]],Table2[Client ID],Table2[[#This Row],[Client ID]])</f>
        <v>0</v>
      </c>
    </row>
    <row r="776" spans="12:38">
      <c r="L776" s="13"/>
      <c r="M776" s="13"/>
      <c r="N776" s="13"/>
      <c r="P776" s="13"/>
      <c r="W776" s="13"/>
      <c r="X776" s="13"/>
      <c r="AA77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7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76" s="4" t="str" cm="1">
        <f t="array" aca="1" ref="AC77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76" s="4">
        <f ca="1">LEN(Table2[[#This Row],[Data Checks]])</f>
        <v>0</v>
      </c>
      <c r="AE776" s="4" t="str">
        <f>IF(LEN(TRIM(Table2[[#This Row],[Referral Date]]))=0,"",IFERROR(NETWORKDAYS(Table2[[#This Row],[Referral Date]],EOMONTH(DATE('Reporting Month'!$B$2,'Reporting Month'!$B$1,1),0),Holidays),-NETWORKDAYS(EOMONTH(DATE('Reporting Month'!$B$2,'Reporting Month'!$B$1,1),0),Table2[[#This Row],[Referral Date]],Holidays)))</f>
        <v/>
      </c>
      <c r="AF77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76" s="4" t="str">
        <f>IF(OR(Table2[[#This Row],[Referral Date]]="",Table2[[#This Row],[FTC Screening Date]]=""),"",IFERROR(DATEDIF(Table2[[#This Row],[Referral Date]],Table2[[#This Row],[FTC Screening Date]],"d"),IFERROR(IF(DATEDIF(Table2[[#This Row],[FTC Screening Date]],Table2[[#This Row],[Referral Date]],"d")&gt;0,0,""),"")))</f>
        <v/>
      </c>
      <c r="AH776" s="4" t="str">
        <f>IFERROR(VLOOKUP(Table2[[#This Row],[Agency Name]],'Dropdown Values'!A:B,2,FALSE),"")</f>
        <v/>
      </c>
      <c r="AI776" s="2" t="str">
        <f>IF(OR(Table2[[#This Row],[Current Investigation Start Date]]="",Table2[[#This Row],[Referral Date]]=""),"",IFERROR(NETWORKDAYS(I776,J776,Holidays),""))</f>
        <v/>
      </c>
      <c r="AJ776" s="2" t="str">
        <f>IF(OR(Table2[[#This Row],[Initial Engagement Attempt Date]]="",Table2[[#This Row],[FTC Screening Date]]=""),"",IFERROR(NETWORKDAYS(Table2[[#This Row],[Initial Engagement Attempt Date]],Table2[[#This Row],[FTC Screening Date]],Holidays),""))</f>
        <v/>
      </c>
      <c r="AK77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76" s="4">
        <f>COUNTIFS(Table2[Agency Name],Table2[[#This Row],[Agency Name]],Table2[Client ID],Table2[[#This Row],[Client ID]])</f>
        <v>0</v>
      </c>
    </row>
    <row r="777" spans="12:38">
      <c r="L777" s="13"/>
      <c r="M777" s="13"/>
      <c r="N777" s="13"/>
      <c r="P777" s="13"/>
      <c r="W777" s="13"/>
      <c r="X777" s="13"/>
      <c r="AA77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7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77" s="4" t="str" cm="1">
        <f t="array" aca="1" ref="AC77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77" s="4">
        <f ca="1">LEN(Table2[[#This Row],[Data Checks]])</f>
        <v>0</v>
      </c>
      <c r="AE777" s="4" t="str">
        <f>IF(LEN(TRIM(Table2[[#This Row],[Referral Date]]))=0,"",IFERROR(NETWORKDAYS(Table2[[#This Row],[Referral Date]],EOMONTH(DATE('Reporting Month'!$B$2,'Reporting Month'!$B$1,1),0),Holidays),-NETWORKDAYS(EOMONTH(DATE('Reporting Month'!$B$2,'Reporting Month'!$B$1,1),0),Table2[[#This Row],[Referral Date]],Holidays)))</f>
        <v/>
      </c>
      <c r="AF77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77" s="4" t="str">
        <f>IF(OR(Table2[[#This Row],[Referral Date]]="",Table2[[#This Row],[FTC Screening Date]]=""),"",IFERROR(DATEDIF(Table2[[#This Row],[Referral Date]],Table2[[#This Row],[FTC Screening Date]],"d"),IFERROR(IF(DATEDIF(Table2[[#This Row],[FTC Screening Date]],Table2[[#This Row],[Referral Date]],"d")&gt;0,0,""),"")))</f>
        <v/>
      </c>
      <c r="AH777" s="4" t="str">
        <f>IFERROR(VLOOKUP(Table2[[#This Row],[Agency Name]],'Dropdown Values'!A:B,2,FALSE),"")</f>
        <v/>
      </c>
      <c r="AI777" s="2" t="str">
        <f>IF(OR(Table2[[#This Row],[Current Investigation Start Date]]="",Table2[[#This Row],[Referral Date]]=""),"",IFERROR(NETWORKDAYS(I777,J777,Holidays),""))</f>
        <v/>
      </c>
      <c r="AJ777" s="2" t="str">
        <f>IF(OR(Table2[[#This Row],[Initial Engagement Attempt Date]]="",Table2[[#This Row],[FTC Screening Date]]=""),"",IFERROR(NETWORKDAYS(Table2[[#This Row],[Initial Engagement Attempt Date]],Table2[[#This Row],[FTC Screening Date]],Holidays),""))</f>
        <v/>
      </c>
      <c r="AK77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77" s="4">
        <f>COUNTIFS(Table2[Agency Name],Table2[[#This Row],[Agency Name]],Table2[Client ID],Table2[[#This Row],[Client ID]])</f>
        <v>0</v>
      </c>
    </row>
    <row r="778" spans="12:38">
      <c r="L778" s="13"/>
      <c r="M778" s="13"/>
      <c r="N778" s="13"/>
      <c r="P778" s="13"/>
      <c r="W778" s="13"/>
      <c r="X778" s="13"/>
      <c r="AA77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7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78" s="4" t="str" cm="1">
        <f t="array" aca="1" ref="AC77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78" s="4">
        <f ca="1">LEN(Table2[[#This Row],[Data Checks]])</f>
        <v>0</v>
      </c>
      <c r="AE778" s="4" t="str">
        <f>IF(LEN(TRIM(Table2[[#This Row],[Referral Date]]))=0,"",IFERROR(NETWORKDAYS(Table2[[#This Row],[Referral Date]],EOMONTH(DATE('Reporting Month'!$B$2,'Reporting Month'!$B$1,1),0),Holidays),-NETWORKDAYS(EOMONTH(DATE('Reporting Month'!$B$2,'Reporting Month'!$B$1,1),0),Table2[[#This Row],[Referral Date]],Holidays)))</f>
        <v/>
      </c>
      <c r="AF77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78" s="4" t="str">
        <f>IF(OR(Table2[[#This Row],[Referral Date]]="",Table2[[#This Row],[FTC Screening Date]]=""),"",IFERROR(DATEDIF(Table2[[#This Row],[Referral Date]],Table2[[#This Row],[FTC Screening Date]],"d"),IFERROR(IF(DATEDIF(Table2[[#This Row],[FTC Screening Date]],Table2[[#This Row],[Referral Date]],"d")&gt;0,0,""),"")))</f>
        <v/>
      </c>
      <c r="AH778" s="4" t="str">
        <f>IFERROR(VLOOKUP(Table2[[#This Row],[Agency Name]],'Dropdown Values'!A:B,2,FALSE),"")</f>
        <v/>
      </c>
      <c r="AI778" s="2" t="str">
        <f>IF(OR(Table2[[#This Row],[Current Investigation Start Date]]="",Table2[[#This Row],[Referral Date]]=""),"",IFERROR(NETWORKDAYS(I778,J778,Holidays),""))</f>
        <v/>
      </c>
      <c r="AJ778" s="2" t="str">
        <f>IF(OR(Table2[[#This Row],[Initial Engagement Attempt Date]]="",Table2[[#This Row],[FTC Screening Date]]=""),"",IFERROR(NETWORKDAYS(Table2[[#This Row],[Initial Engagement Attempt Date]],Table2[[#This Row],[FTC Screening Date]],Holidays),""))</f>
        <v/>
      </c>
      <c r="AK77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78" s="4">
        <f>COUNTIFS(Table2[Agency Name],Table2[[#This Row],[Agency Name]],Table2[Client ID],Table2[[#This Row],[Client ID]])</f>
        <v>0</v>
      </c>
    </row>
    <row r="779" spans="12:38">
      <c r="L779" s="13"/>
      <c r="M779" s="13"/>
      <c r="N779" s="13"/>
      <c r="P779" s="13"/>
      <c r="W779" s="13"/>
      <c r="X779" s="13"/>
      <c r="AA77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7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79" s="4" t="str" cm="1">
        <f t="array" aca="1" ref="AC77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79" s="4">
        <f ca="1">LEN(Table2[[#This Row],[Data Checks]])</f>
        <v>0</v>
      </c>
      <c r="AE779" s="4" t="str">
        <f>IF(LEN(TRIM(Table2[[#This Row],[Referral Date]]))=0,"",IFERROR(NETWORKDAYS(Table2[[#This Row],[Referral Date]],EOMONTH(DATE('Reporting Month'!$B$2,'Reporting Month'!$B$1,1),0),Holidays),-NETWORKDAYS(EOMONTH(DATE('Reporting Month'!$B$2,'Reporting Month'!$B$1,1),0),Table2[[#This Row],[Referral Date]],Holidays)))</f>
        <v/>
      </c>
      <c r="AF77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79" s="4" t="str">
        <f>IF(OR(Table2[[#This Row],[Referral Date]]="",Table2[[#This Row],[FTC Screening Date]]=""),"",IFERROR(DATEDIF(Table2[[#This Row],[Referral Date]],Table2[[#This Row],[FTC Screening Date]],"d"),IFERROR(IF(DATEDIF(Table2[[#This Row],[FTC Screening Date]],Table2[[#This Row],[Referral Date]],"d")&gt;0,0,""),"")))</f>
        <v/>
      </c>
      <c r="AH779" s="4" t="str">
        <f>IFERROR(VLOOKUP(Table2[[#This Row],[Agency Name]],'Dropdown Values'!A:B,2,FALSE),"")</f>
        <v/>
      </c>
      <c r="AI779" s="2" t="str">
        <f>IF(OR(Table2[[#This Row],[Current Investigation Start Date]]="",Table2[[#This Row],[Referral Date]]=""),"",IFERROR(NETWORKDAYS(I779,J779,Holidays),""))</f>
        <v/>
      </c>
      <c r="AJ779" s="2" t="str">
        <f>IF(OR(Table2[[#This Row],[Initial Engagement Attempt Date]]="",Table2[[#This Row],[FTC Screening Date]]=""),"",IFERROR(NETWORKDAYS(Table2[[#This Row],[Initial Engagement Attempt Date]],Table2[[#This Row],[FTC Screening Date]],Holidays),""))</f>
        <v/>
      </c>
      <c r="AK77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79" s="4">
        <f>COUNTIFS(Table2[Agency Name],Table2[[#This Row],[Agency Name]],Table2[Client ID],Table2[[#This Row],[Client ID]])</f>
        <v>0</v>
      </c>
    </row>
    <row r="780" spans="12:38">
      <c r="L780" s="13"/>
      <c r="M780" s="13"/>
      <c r="N780" s="13"/>
      <c r="P780" s="13"/>
      <c r="W780" s="13"/>
      <c r="X780" s="13"/>
      <c r="AA78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8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80" s="4" t="str" cm="1">
        <f t="array" aca="1" ref="AC78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80" s="4">
        <f ca="1">LEN(Table2[[#This Row],[Data Checks]])</f>
        <v>0</v>
      </c>
      <c r="AE780" s="4" t="str">
        <f>IF(LEN(TRIM(Table2[[#This Row],[Referral Date]]))=0,"",IFERROR(NETWORKDAYS(Table2[[#This Row],[Referral Date]],EOMONTH(DATE('Reporting Month'!$B$2,'Reporting Month'!$B$1,1),0),Holidays),-NETWORKDAYS(EOMONTH(DATE('Reporting Month'!$B$2,'Reporting Month'!$B$1,1),0),Table2[[#This Row],[Referral Date]],Holidays)))</f>
        <v/>
      </c>
      <c r="AF78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80" s="4" t="str">
        <f>IF(OR(Table2[[#This Row],[Referral Date]]="",Table2[[#This Row],[FTC Screening Date]]=""),"",IFERROR(DATEDIF(Table2[[#This Row],[Referral Date]],Table2[[#This Row],[FTC Screening Date]],"d"),IFERROR(IF(DATEDIF(Table2[[#This Row],[FTC Screening Date]],Table2[[#This Row],[Referral Date]],"d")&gt;0,0,""),"")))</f>
        <v/>
      </c>
      <c r="AH780" s="4" t="str">
        <f>IFERROR(VLOOKUP(Table2[[#This Row],[Agency Name]],'Dropdown Values'!A:B,2,FALSE),"")</f>
        <v/>
      </c>
      <c r="AI780" s="2" t="str">
        <f>IF(OR(Table2[[#This Row],[Current Investigation Start Date]]="",Table2[[#This Row],[Referral Date]]=""),"",IFERROR(NETWORKDAYS(I780,J780,Holidays),""))</f>
        <v/>
      </c>
      <c r="AJ780" s="2" t="str">
        <f>IF(OR(Table2[[#This Row],[Initial Engagement Attempt Date]]="",Table2[[#This Row],[FTC Screening Date]]=""),"",IFERROR(NETWORKDAYS(Table2[[#This Row],[Initial Engagement Attempt Date]],Table2[[#This Row],[FTC Screening Date]],Holidays),""))</f>
        <v/>
      </c>
      <c r="AK78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80" s="4">
        <f>COUNTIFS(Table2[Agency Name],Table2[[#This Row],[Agency Name]],Table2[Client ID],Table2[[#This Row],[Client ID]])</f>
        <v>0</v>
      </c>
    </row>
    <row r="781" spans="12:38">
      <c r="L781" s="13"/>
      <c r="M781" s="13"/>
      <c r="N781" s="13"/>
      <c r="P781" s="13"/>
      <c r="W781" s="13"/>
      <c r="X781" s="13"/>
      <c r="AA78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8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81" s="4" t="str" cm="1">
        <f t="array" aca="1" ref="AC78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81" s="4">
        <f ca="1">LEN(Table2[[#This Row],[Data Checks]])</f>
        <v>0</v>
      </c>
      <c r="AE781" s="4" t="str">
        <f>IF(LEN(TRIM(Table2[[#This Row],[Referral Date]]))=0,"",IFERROR(NETWORKDAYS(Table2[[#This Row],[Referral Date]],EOMONTH(DATE('Reporting Month'!$B$2,'Reporting Month'!$B$1,1),0),Holidays),-NETWORKDAYS(EOMONTH(DATE('Reporting Month'!$B$2,'Reporting Month'!$B$1,1),0),Table2[[#This Row],[Referral Date]],Holidays)))</f>
        <v/>
      </c>
      <c r="AF78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81" s="4" t="str">
        <f>IF(OR(Table2[[#This Row],[Referral Date]]="",Table2[[#This Row],[FTC Screening Date]]=""),"",IFERROR(DATEDIF(Table2[[#This Row],[Referral Date]],Table2[[#This Row],[FTC Screening Date]],"d"),IFERROR(IF(DATEDIF(Table2[[#This Row],[FTC Screening Date]],Table2[[#This Row],[Referral Date]],"d")&gt;0,0,""),"")))</f>
        <v/>
      </c>
      <c r="AH781" s="4" t="str">
        <f>IFERROR(VLOOKUP(Table2[[#This Row],[Agency Name]],'Dropdown Values'!A:B,2,FALSE),"")</f>
        <v/>
      </c>
      <c r="AI781" s="2" t="str">
        <f>IF(OR(Table2[[#This Row],[Current Investigation Start Date]]="",Table2[[#This Row],[Referral Date]]=""),"",IFERROR(NETWORKDAYS(I781,J781,Holidays),""))</f>
        <v/>
      </c>
      <c r="AJ781" s="2" t="str">
        <f>IF(OR(Table2[[#This Row],[Initial Engagement Attempt Date]]="",Table2[[#This Row],[FTC Screening Date]]=""),"",IFERROR(NETWORKDAYS(Table2[[#This Row],[Initial Engagement Attempt Date]],Table2[[#This Row],[FTC Screening Date]],Holidays),""))</f>
        <v/>
      </c>
      <c r="AK78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81" s="4">
        <f>COUNTIFS(Table2[Agency Name],Table2[[#This Row],[Agency Name]],Table2[Client ID],Table2[[#This Row],[Client ID]])</f>
        <v>0</v>
      </c>
    </row>
    <row r="782" spans="12:38">
      <c r="L782" s="13"/>
      <c r="M782" s="13"/>
      <c r="N782" s="13"/>
      <c r="P782" s="13"/>
      <c r="W782" s="13"/>
      <c r="X782" s="13"/>
      <c r="AA78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8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82" s="4" t="str" cm="1">
        <f t="array" aca="1" ref="AC78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82" s="4">
        <f ca="1">LEN(Table2[[#This Row],[Data Checks]])</f>
        <v>0</v>
      </c>
      <c r="AE782" s="4" t="str">
        <f>IF(LEN(TRIM(Table2[[#This Row],[Referral Date]]))=0,"",IFERROR(NETWORKDAYS(Table2[[#This Row],[Referral Date]],EOMONTH(DATE('Reporting Month'!$B$2,'Reporting Month'!$B$1,1),0),Holidays),-NETWORKDAYS(EOMONTH(DATE('Reporting Month'!$B$2,'Reporting Month'!$B$1,1),0),Table2[[#This Row],[Referral Date]],Holidays)))</f>
        <v/>
      </c>
      <c r="AF78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82" s="4" t="str">
        <f>IF(OR(Table2[[#This Row],[Referral Date]]="",Table2[[#This Row],[FTC Screening Date]]=""),"",IFERROR(DATEDIF(Table2[[#This Row],[Referral Date]],Table2[[#This Row],[FTC Screening Date]],"d"),IFERROR(IF(DATEDIF(Table2[[#This Row],[FTC Screening Date]],Table2[[#This Row],[Referral Date]],"d")&gt;0,0,""),"")))</f>
        <v/>
      </c>
      <c r="AH782" s="4" t="str">
        <f>IFERROR(VLOOKUP(Table2[[#This Row],[Agency Name]],'Dropdown Values'!A:B,2,FALSE),"")</f>
        <v/>
      </c>
      <c r="AI782" s="2" t="str">
        <f>IF(OR(Table2[[#This Row],[Current Investigation Start Date]]="",Table2[[#This Row],[Referral Date]]=""),"",IFERROR(NETWORKDAYS(I782,J782,Holidays),""))</f>
        <v/>
      </c>
      <c r="AJ782" s="2" t="str">
        <f>IF(OR(Table2[[#This Row],[Initial Engagement Attempt Date]]="",Table2[[#This Row],[FTC Screening Date]]=""),"",IFERROR(NETWORKDAYS(Table2[[#This Row],[Initial Engagement Attempt Date]],Table2[[#This Row],[FTC Screening Date]],Holidays),""))</f>
        <v/>
      </c>
      <c r="AK78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82" s="4">
        <f>COUNTIFS(Table2[Agency Name],Table2[[#This Row],[Agency Name]],Table2[Client ID],Table2[[#This Row],[Client ID]])</f>
        <v>0</v>
      </c>
    </row>
    <row r="783" spans="12:38">
      <c r="L783" s="13"/>
      <c r="M783" s="13"/>
      <c r="N783" s="13"/>
      <c r="P783" s="13"/>
      <c r="W783" s="13"/>
      <c r="X783" s="13"/>
      <c r="AA78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8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83" s="4" t="str" cm="1">
        <f t="array" aca="1" ref="AC78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83" s="4">
        <f ca="1">LEN(Table2[[#This Row],[Data Checks]])</f>
        <v>0</v>
      </c>
      <c r="AE783" s="4" t="str">
        <f>IF(LEN(TRIM(Table2[[#This Row],[Referral Date]]))=0,"",IFERROR(NETWORKDAYS(Table2[[#This Row],[Referral Date]],EOMONTH(DATE('Reporting Month'!$B$2,'Reporting Month'!$B$1,1),0),Holidays),-NETWORKDAYS(EOMONTH(DATE('Reporting Month'!$B$2,'Reporting Month'!$B$1,1),0),Table2[[#This Row],[Referral Date]],Holidays)))</f>
        <v/>
      </c>
      <c r="AF78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83" s="4" t="str">
        <f>IF(OR(Table2[[#This Row],[Referral Date]]="",Table2[[#This Row],[FTC Screening Date]]=""),"",IFERROR(DATEDIF(Table2[[#This Row],[Referral Date]],Table2[[#This Row],[FTC Screening Date]],"d"),IFERROR(IF(DATEDIF(Table2[[#This Row],[FTC Screening Date]],Table2[[#This Row],[Referral Date]],"d")&gt;0,0,""),"")))</f>
        <v/>
      </c>
      <c r="AH783" s="4" t="str">
        <f>IFERROR(VLOOKUP(Table2[[#This Row],[Agency Name]],'Dropdown Values'!A:B,2,FALSE),"")</f>
        <v/>
      </c>
      <c r="AI783" s="2" t="str">
        <f>IF(OR(Table2[[#This Row],[Current Investigation Start Date]]="",Table2[[#This Row],[Referral Date]]=""),"",IFERROR(NETWORKDAYS(I783,J783,Holidays),""))</f>
        <v/>
      </c>
      <c r="AJ783" s="2" t="str">
        <f>IF(OR(Table2[[#This Row],[Initial Engagement Attempt Date]]="",Table2[[#This Row],[FTC Screening Date]]=""),"",IFERROR(NETWORKDAYS(Table2[[#This Row],[Initial Engagement Attempt Date]],Table2[[#This Row],[FTC Screening Date]],Holidays),""))</f>
        <v/>
      </c>
      <c r="AK78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83" s="4">
        <f>COUNTIFS(Table2[Agency Name],Table2[[#This Row],[Agency Name]],Table2[Client ID],Table2[[#This Row],[Client ID]])</f>
        <v>0</v>
      </c>
    </row>
    <row r="784" spans="12:38">
      <c r="L784" s="13"/>
      <c r="M784" s="13"/>
      <c r="N784" s="13"/>
      <c r="P784" s="13"/>
      <c r="W784" s="13"/>
      <c r="X784" s="13"/>
      <c r="AA78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8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84" s="4" t="str" cm="1">
        <f t="array" aca="1" ref="AC78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84" s="4">
        <f ca="1">LEN(Table2[[#This Row],[Data Checks]])</f>
        <v>0</v>
      </c>
      <c r="AE784" s="4" t="str">
        <f>IF(LEN(TRIM(Table2[[#This Row],[Referral Date]]))=0,"",IFERROR(NETWORKDAYS(Table2[[#This Row],[Referral Date]],EOMONTH(DATE('Reporting Month'!$B$2,'Reporting Month'!$B$1,1),0),Holidays),-NETWORKDAYS(EOMONTH(DATE('Reporting Month'!$B$2,'Reporting Month'!$B$1,1),0),Table2[[#This Row],[Referral Date]],Holidays)))</f>
        <v/>
      </c>
      <c r="AF78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84" s="4" t="str">
        <f>IF(OR(Table2[[#This Row],[Referral Date]]="",Table2[[#This Row],[FTC Screening Date]]=""),"",IFERROR(DATEDIF(Table2[[#This Row],[Referral Date]],Table2[[#This Row],[FTC Screening Date]],"d"),IFERROR(IF(DATEDIF(Table2[[#This Row],[FTC Screening Date]],Table2[[#This Row],[Referral Date]],"d")&gt;0,0,""),"")))</f>
        <v/>
      </c>
      <c r="AH784" s="4" t="str">
        <f>IFERROR(VLOOKUP(Table2[[#This Row],[Agency Name]],'Dropdown Values'!A:B,2,FALSE),"")</f>
        <v/>
      </c>
      <c r="AI784" s="2" t="str">
        <f>IF(OR(Table2[[#This Row],[Current Investigation Start Date]]="",Table2[[#This Row],[Referral Date]]=""),"",IFERROR(NETWORKDAYS(I784,J784,Holidays),""))</f>
        <v/>
      </c>
      <c r="AJ784" s="2" t="str">
        <f>IF(OR(Table2[[#This Row],[Initial Engagement Attempt Date]]="",Table2[[#This Row],[FTC Screening Date]]=""),"",IFERROR(NETWORKDAYS(Table2[[#This Row],[Initial Engagement Attempt Date]],Table2[[#This Row],[FTC Screening Date]],Holidays),""))</f>
        <v/>
      </c>
      <c r="AK78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84" s="4">
        <f>COUNTIFS(Table2[Agency Name],Table2[[#This Row],[Agency Name]],Table2[Client ID],Table2[[#This Row],[Client ID]])</f>
        <v>0</v>
      </c>
    </row>
    <row r="785" spans="12:38">
      <c r="L785" s="13"/>
      <c r="M785" s="13"/>
      <c r="N785" s="13"/>
      <c r="P785" s="13"/>
      <c r="W785" s="13"/>
      <c r="X785" s="13"/>
      <c r="AA78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8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85" s="4" t="str" cm="1">
        <f t="array" aca="1" ref="AC78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85" s="4">
        <f ca="1">LEN(Table2[[#This Row],[Data Checks]])</f>
        <v>0</v>
      </c>
      <c r="AE785" s="4" t="str">
        <f>IF(LEN(TRIM(Table2[[#This Row],[Referral Date]]))=0,"",IFERROR(NETWORKDAYS(Table2[[#This Row],[Referral Date]],EOMONTH(DATE('Reporting Month'!$B$2,'Reporting Month'!$B$1,1),0),Holidays),-NETWORKDAYS(EOMONTH(DATE('Reporting Month'!$B$2,'Reporting Month'!$B$1,1),0),Table2[[#This Row],[Referral Date]],Holidays)))</f>
        <v/>
      </c>
      <c r="AF78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85" s="4" t="str">
        <f>IF(OR(Table2[[#This Row],[Referral Date]]="",Table2[[#This Row],[FTC Screening Date]]=""),"",IFERROR(DATEDIF(Table2[[#This Row],[Referral Date]],Table2[[#This Row],[FTC Screening Date]],"d"),IFERROR(IF(DATEDIF(Table2[[#This Row],[FTC Screening Date]],Table2[[#This Row],[Referral Date]],"d")&gt;0,0,""),"")))</f>
        <v/>
      </c>
      <c r="AH785" s="4" t="str">
        <f>IFERROR(VLOOKUP(Table2[[#This Row],[Agency Name]],'Dropdown Values'!A:B,2,FALSE),"")</f>
        <v/>
      </c>
      <c r="AI785" s="2" t="str">
        <f>IF(OR(Table2[[#This Row],[Current Investigation Start Date]]="",Table2[[#This Row],[Referral Date]]=""),"",IFERROR(NETWORKDAYS(I785,J785,Holidays),""))</f>
        <v/>
      </c>
      <c r="AJ785" s="2" t="str">
        <f>IF(OR(Table2[[#This Row],[Initial Engagement Attempt Date]]="",Table2[[#This Row],[FTC Screening Date]]=""),"",IFERROR(NETWORKDAYS(Table2[[#This Row],[Initial Engagement Attempt Date]],Table2[[#This Row],[FTC Screening Date]],Holidays),""))</f>
        <v/>
      </c>
      <c r="AK78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85" s="4">
        <f>COUNTIFS(Table2[Agency Name],Table2[[#This Row],[Agency Name]],Table2[Client ID],Table2[[#This Row],[Client ID]])</f>
        <v>0</v>
      </c>
    </row>
    <row r="786" spans="12:38">
      <c r="L786" s="13"/>
      <c r="M786" s="13"/>
      <c r="N786" s="13"/>
      <c r="P786" s="13"/>
      <c r="W786" s="13"/>
      <c r="X786" s="13"/>
      <c r="AA78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8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86" s="4" t="str" cm="1">
        <f t="array" aca="1" ref="AC78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86" s="4">
        <f ca="1">LEN(Table2[[#This Row],[Data Checks]])</f>
        <v>0</v>
      </c>
      <c r="AE786" s="4" t="str">
        <f>IF(LEN(TRIM(Table2[[#This Row],[Referral Date]]))=0,"",IFERROR(NETWORKDAYS(Table2[[#This Row],[Referral Date]],EOMONTH(DATE('Reporting Month'!$B$2,'Reporting Month'!$B$1,1),0),Holidays),-NETWORKDAYS(EOMONTH(DATE('Reporting Month'!$B$2,'Reporting Month'!$B$1,1),0),Table2[[#This Row],[Referral Date]],Holidays)))</f>
        <v/>
      </c>
      <c r="AF78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86" s="4" t="str">
        <f>IF(OR(Table2[[#This Row],[Referral Date]]="",Table2[[#This Row],[FTC Screening Date]]=""),"",IFERROR(DATEDIF(Table2[[#This Row],[Referral Date]],Table2[[#This Row],[FTC Screening Date]],"d"),IFERROR(IF(DATEDIF(Table2[[#This Row],[FTC Screening Date]],Table2[[#This Row],[Referral Date]],"d")&gt;0,0,""),"")))</f>
        <v/>
      </c>
      <c r="AH786" s="4" t="str">
        <f>IFERROR(VLOOKUP(Table2[[#This Row],[Agency Name]],'Dropdown Values'!A:B,2,FALSE),"")</f>
        <v/>
      </c>
      <c r="AI786" s="2" t="str">
        <f>IF(OR(Table2[[#This Row],[Current Investigation Start Date]]="",Table2[[#This Row],[Referral Date]]=""),"",IFERROR(NETWORKDAYS(I786,J786,Holidays),""))</f>
        <v/>
      </c>
      <c r="AJ786" s="2" t="str">
        <f>IF(OR(Table2[[#This Row],[Initial Engagement Attempt Date]]="",Table2[[#This Row],[FTC Screening Date]]=""),"",IFERROR(NETWORKDAYS(Table2[[#This Row],[Initial Engagement Attempt Date]],Table2[[#This Row],[FTC Screening Date]],Holidays),""))</f>
        <v/>
      </c>
      <c r="AK78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86" s="4">
        <f>COUNTIFS(Table2[Agency Name],Table2[[#This Row],[Agency Name]],Table2[Client ID],Table2[[#This Row],[Client ID]])</f>
        <v>0</v>
      </c>
    </row>
    <row r="787" spans="12:38">
      <c r="L787" s="13"/>
      <c r="M787" s="13"/>
      <c r="N787" s="13"/>
      <c r="P787" s="13"/>
      <c r="W787" s="13"/>
      <c r="X787" s="13"/>
      <c r="AA78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8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87" s="4" t="str" cm="1">
        <f t="array" aca="1" ref="AC78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87" s="4">
        <f ca="1">LEN(Table2[[#This Row],[Data Checks]])</f>
        <v>0</v>
      </c>
      <c r="AE787" s="4" t="str">
        <f>IF(LEN(TRIM(Table2[[#This Row],[Referral Date]]))=0,"",IFERROR(NETWORKDAYS(Table2[[#This Row],[Referral Date]],EOMONTH(DATE('Reporting Month'!$B$2,'Reporting Month'!$B$1,1),0),Holidays),-NETWORKDAYS(EOMONTH(DATE('Reporting Month'!$B$2,'Reporting Month'!$B$1,1),0),Table2[[#This Row],[Referral Date]],Holidays)))</f>
        <v/>
      </c>
      <c r="AF78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87" s="4" t="str">
        <f>IF(OR(Table2[[#This Row],[Referral Date]]="",Table2[[#This Row],[FTC Screening Date]]=""),"",IFERROR(DATEDIF(Table2[[#This Row],[Referral Date]],Table2[[#This Row],[FTC Screening Date]],"d"),IFERROR(IF(DATEDIF(Table2[[#This Row],[FTC Screening Date]],Table2[[#This Row],[Referral Date]],"d")&gt;0,0,""),"")))</f>
        <v/>
      </c>
      <c r="AH787" s="4" t="str">
        <f>IFERROR(VLOOKUP(Table2[[#This Row],[Agency Name]],'Dropdown Values'!A:B,2,FALSE),"")</f>
        <v/>
      </c>
      <c r="AI787" s="2" t="str">
        <f>IF(OR(Table2[[#This Row],[Current Investigation Start Date]]="",Table2[[#This Row],[Referral Date]]=""),"",IFERROR(NETWORKDAYS(I787,J787,Holidays),""))</f>
        <v/>
      </c>
      <c r="AJ787" s="2" t="str">
        <f>IF(OR(Table2[[#This Row],[Initial Engagement Attempt Date]]="",Table2[[#This Row],[FTC Screening Date]]=""),"",IFERROR(NETWORKDAYS(Table2[[#This Row],[Initial Engagement Attempt Date]],Table2[[#This Row],[FTC Screening Date]],Holidays),""))</f>
        <v/>
      </c>
      <c r="AK78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87" s="4">
        <f>COUNTIFS(Table2[Agency Name],Table2[[#This Row],[Agency Name]],Table2[Client ID],Table2[[#This Row],[Client ID]])</f>
        <v>0</v>
      </c>
    </row>
    <row r="788" spans="12:38">
      <c r="L788" s="13"/>
      <c r="M788" s="13"/>
      <c r="N788" s="13"/>
      <c r="P788" s="13"/>
      <c r="W788" s="13"/>
      <c r="X788" s="13"/>
      <c r="AA78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8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88" s="4" t="str" cm="1">
        <f t="array" aca="1" ref="AC78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88" s="4">
        <f ca="1">LEN(Table2[[#This Row],[Data Checks]])</f>
        <v>0</v>
      </c>
      <c r="AE788" s="4" t="str">
        <f>IF(LEN(TRIM(Table2[[#This Row],[Referral Date]]))=0,"",IFERROR(NETWORKDAYS(Table2[[#This Row],[Referral Date]],EOMONTH(DATE('Reporting Month'!$B$2,'Reporting Month'!$B$1,1),0),Holidays),-NETWORKDAYS(EOMONTH(DATE('Reporting Month'!$B$2,'Reporting Month'!$B$1,1),0),Table2[[#This Row],[Referral Date]],Holidays)))</f>
        <v/>
      </c>
      <c r="AF78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88" s="4" t="str">
        <f>IF(OR(Table2[[#This Row],[Referral Date]]="",Table2[[#This Row],[FTC Screening Date]]=""),"",IFERROR(DATEDIF(Table2[[#This Row],[Referral Date]],Table2[[#This Row],[FTC Screening Date]],"d"),IFERROR(IF(DATEDIF(Table2[[#This Row],[FTC Screening Date]],Table2[[#This Row],[Referral Date]],"d")&gt;0,0,""),"")))</f>
        <v/>
      </c>
      <c r="AH788" s="4" t="str">
        <f>IFERROR(VLOOKUP(Table2[[#This Row],[Agency Name]],'Dropdown Values'!A:B,2,FALSE),"")</f>
        <v/>
      </c>
      <c r="AI788" s="2" t="str">
        <f>IF(OR(Table2[[#This Row],[Current Investigation Start Date]]="",Table2[[#This Row],[Referral Date]]=""),"",IFERROR(NETWORKDAYS(I788,J788,Holidays),""))</f>
        <v/>
      </c>
      <c r="AJ788" s="2" t="str">
        <f>IF(OR(Table2[[#This Row],[Initial Engagement Attempt Date]]="",Table2[[#This Row],[FTC Screening Date]]=""),"",IFERROR(NETWORKDAYS(Table2[[#This Row],[Initial Engagement Attempt Date]],Table2[[#This Row],[FTC Screening Date]],Holidays),""))</f>
        <v/>
      </c>
      <c r="AK78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88" s="4">
        <f>COUNTIFS(Table2[Agency Name],Table2[[#This Row],[Agency Name]],Table2[Client ID],Table2[[#This Row],[Client ID]])</f>
        <v>0</v>
      </c>
    </row>
    <row r="789" spans="12:38">
      <c r="L789" s="13"/>
      <c r="M789" s="13"/>
      <c r="N789" s="13"/>
      <c r="P789" s="13"/>
      <c r="W789" s="13"/>
      <c r="X789" s="13"/>
      <c r="AA78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8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89" s="4" t="str" cm="1">
        <f t="array" aca="1" ref="AC78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89" s="4">
        <f ca="1">LEN(Table2[[#This Row],[Data Checks]])</f>
        <v>0</v>
      </c>
      <c r="AE789" s="4" t="str">
        <f>IF(LEN(TRIM(Table2[[#This Row],[Referral Date]]))=0,"",IFERROR(NETWORKDAYS(Table2[[#This Row],[Referral Date]],EOMONTH(DATE('Reporting Month'!$B$2,'Reporting Month'!$B$1,1),0),Holidays),-NETWORKDAYS(EOMONTH(DATE('Reporting Month'!$B$2,'Reporting Month'!$B$1,1),0),Table2[[#This Row],[Referral Date]],Holidays)))</f>
        <v/>
      </c>
      <c r="AF78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89" s="4" t="str">
        <f>IF(OR(Table2[[#This Row],[Referral Date]]="",Table2[[#This Row],[FTC Screening Date]]=""),"",IFERROR(DATEDIF(Table2[[#This Row],[Referral Date]],Table2[[#This Row],[FTC Screening Date]],"d"),IFERROR(IF(DATEDIF(Table2[[#This Row],[FTC Screening Date]],Table2[[#This Row],[Referral Date]],"d")&gt;0,0,""),"")))</f>
        <v/>
      </c>
      <c r="AH789" s="4" t="str">
        <f>IFERROR(VLOOKUP(Table2[[#This Row],[Agency Name]],'Dropdown Values'!A:B,2,FALSE),"")</f>
        <v/>
      </c>
      <c r="AI789" s="2" t="str">
        <f>IF(OR(Table2[[#This Row],[Current Investigation Start Date]]="",Table2[[#This Row],[Referral Date]]=""),"",IFERROR(NETWORKDAYS(I789,J789,Holidays),""))</f>
        <v/>
      </c>
      <c r="AJ789" s="2" t="str">
        <f>IF(OR(Table2[[#This Row],[Initial Engagement Attempt Date]]="",Table2[[#This Row],[FTC Screening Date]]=""),"",IFERROR(NETWORKDAYS(Table2[[#This Row],[Initial Engagement Attempt Date]],Table2[[#This Row],[FTC Screening Date]],Holidays),""))</f>
        <v/>
      </c>
      <c r="AK78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89" s="4">
        <f>COUNTIFS(Table2[Agency Name],Table2[[#This Row],[Agency Name]],Table2[Client ID],Table2[[#This Row],[Client ID]])</f>
        <v>0</v>
      </c>
    </row>
    <row r="790" spans="12:38">
      <c r="L790" s="13"/>
      <c r="M790" s="13"/>
      <c r="N790" s="13"/>
      <c r="P790" s="13"/>
      <c r="W790" s="13"/>
      <c r="X790" s="13"/>
      <c r="AA79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9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90" s="4" t="str" cm="1">
        <f t="array" aca="1" ref="AC79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90" s="4">
        <f ca="1">LEN(Table2[[#This Row],[Data Checks]])</f>
        <v>0</v>
      </c>
      <c r="AE790" s="4" t="str">
        <f>IF(LEN(TRIM(Table2[[#This Row],[Referral Date]]))=0,"",IFERROR(NETWORKDAYS(Table2[[#This Row],[Referral Date]],EOMONTH(DATE('Reporting Month'!$B$2,'Reporting Month'!$B$1,1),0),Holidays),-NETWORKDAYS(EOMONTH(DATE('Reporting Month'!$B$2,'Reporting Month'!$B$1,1),0),Table2[[#This Row],[Referral Date]],Holidays)))</f>
        <v/>
      </c>
      <c r="AF79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90" s="4" t="str">
        <f>IF(OR(Table2[[#This Row],[Referral Date]]="",Table2[[#This Row],[FTC Screening Date]]=""),"",IFERROR(DATEDIF(Table2[[#This Row],[Referral Date]],Table2[[#This Row],[FTC Screening Date]],"d"),IFERROR(IF(DATEDIF(Table2[[#This Row],[FTC Screening Date]],Table2[[#This Row],[Referral Date]],"d")&gt;0,0,""),"")))</f>
        <v/>
      </c>
      <c r="AH790" s="4" t="str">
        <f>IFERROR(VLOOKUP(Table2[[#This Row],[Agency Name]],'Dropdown Values'!A:B,2,FALSE),"")</f>
        <v/>
      </c>
      <c r="AI790" s="2" t="str">
        <f>IF(OR(Table2[[#This Row],[Current Investigation Start Date]]="",Table2[[#This Row],[Referral Date]]=""),"",IFERROR(NETWORKDAYS(I790,J790,Holidays),""))</f>
        <v/>
      </c>
      <c r="AJ790" s="2" t="str">
        <f>IF(OR(Table2[[#This Row],[Initial Engagement Attempt Date]]="",Table2[[#This Row],[FTC Screening Date]]=""),"",IFERROR(NETWORKDAYS(Table2[[#This Row],[Initial Engagement Attempt Date]],Table2[[#This Row],[FTC Screening Date]],Holidays),""))</f>
        <v/>
      </c>
      <c r="AK79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90" s="4">
        <f>COUNTIFS(Table2[Agency Name],Table2[[#This Row],[Agency Name]],Table2[Client ID],Table2[[#This Row],[Client ID]])</f>
        <v>0</v>
      </c>
    </row>
    <row r="791" spans="12:38">
      <c r="L791" s="13"/>
      <c r="M791" s="13"/>
      <c r="N791" s="13"/>
      <c r="P791" s="13"/>
      <c r="W791" s="13"/>
      <c r="X791" s="13"/>
      <c r="AA79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9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91" s="4" t="str" cm="1">
        <f t="array" aca="1" ref="AC79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91" s="4">
        <f ca="1">LEN(Table2[[#This Row],[Data Checks]])</f>
        <v>0</v>
      </c>
      <c r="AE791" s="4" t="str">
        <f>IF(LEN(TRIM(Table2[[#This Row],[Referral Date]]))=0,"",IFERROR(NETWORKDAYS(Table2[[#This Row],[Referral Date]],EOMONTH(DATE('Reporting Month'!$B$2,'Reporting Month'!$B$1,1),0),Holidays),-NETWORKDAYS(EOMONTH(DATE('Reporting Month'!$B$2,'Reporting Month'!$B$1,1),0),Table2[[#This Row],[Referral Date]],Holidays)))</f>
        <v/>
      </c>
      <c r="AF79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91" s="4" t="str">
        <f>IF(OR(Table2[[#This Row],[Referral Date]]="",Table2[[#This Row],[FTC Screening Date]]=""),"",IFERROR(DATEDIF(Table2[[#This Row],[Referral Date]],Table2[[#This Row],[FTC Screening Date]],"d"),IFERROR(IF(DATEDIF(Table2[[#This Row],[FTC Screening Date]],Table2[[#This Row],[Referral Date]],"d")&gt;0,0,""),"")))</f>
        <v/>
      </c>
      <c r="AH791" s="4" t="str">
        <f>IFERROR(VLOOKUP(Table2[[#This Row],[Agency Name]],'Dropdown Values'!A:B,2,FALSE),"")</f>
        <v/>
      </c>
      <c r="AI791" s="2" t="str">
        <f>IF(OR(Table2[[#This Row],[Current Investigation Start Date]]="",Table2[[#This Row],[Referral Date]]=""),"",IFERROR(NETWORKDAYS(I791,J791,Holidays),""))</f>
        <v/>
      </c>
      <c r="AJ791" s="2" t="str">
        <f>IF(OR(Table2[[#This Row],[Initial Engagement Attempt Date]]="",Table2[[#This Row],[FTC Screening Date]]=""),"",IFERROR(NETWORKDAYS(Table2[[#This Row],[Initial Engagement Attempt Date]],Table2[[#This Row],[FTC Screening Date]],Holidays),""))</f>
        <v/>
      </c>
      <c r="AK79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91" s="4">
        <f>COUNTIFS(Table2[Agency Name],Table2[[#This Row],[Agency Name]],Table2[Client ID],Table2[[#This Row],[Client ID]])</f>
        <v>0</v>
      </c>
    </row>
    <row r="792" spans="12:38">
      <c r="L792" s="13"/>
      <c r="M792" s="13"/>
      <c r="N792" s="13"/>
      <c r="P792" s="13"/>
      <c r="W792" s="13"/>
      <c r="X792" s="13"/>
      <c r="AA79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9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92" s="4" t="str" cm="1">
        <f t="array" aca="1" ref="AC79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92" s="4">
        <f ca="1">LEN(Table2[[#This Row],[Data Checks]])</f>
        <v>0</v>
      </c>
      <c r="AE792" s="4" t="str">
        <f>IF(LEN(TRIM(Table2[[#This Row],[Referral Date]]))=0,"",IFERROR(NETWORKDAYS(Table2[[#This Row],[Referral Date]],EOMONTH(DATE('Reporting Month'!$B$2,'Reporting Month'!$B$1,1),0),Holidays),-NETWORKDAYS(EOMONTH(DATE('Reporting Month'!$B$2,'Reporting Month'!$B$1,1),0),Table2[[#This Row],[Referral Date]],Holidays)))</f>
        <v/>
      </c>
      <c r="AF79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92" s="4" t="str">
        <f>IF(OR(Table2[[#This Row],[Referral Date]]="",Table2[[#This Row],[FTC Screening Date]]=""),"",IFERROR(DATEDIF(Table2[[#This Row],[Referral Date]],Table2[[#This Row],[FTC Screening Date]],"d"),IFERROR(IF(DATEDIF(Table2[[#This Row],[FTC Screening Date]],Table2[[#This Row],[Referral Date]],"d")&gt;0,0,""),"")))</f>
        <v/>
      </c>
      <c r="AH792" s="4" t="str">
        <f>IFERROR(VLOOKUP(Table2[[#This Row],[Agency Name]],'Dropdown Values'!A:B,2,FALSE),"")</f>
        <v/>
      </c>
      <c r="AI792" s="2" t="str">
        <f>IF(OR(Table2[[#This Row],[Current Investigation Start Date]]="",Table2[[#This Row],[Referral Date]]=""),"",IFERROR(NETWORKDAYS(I792,J792,Holidays),""))</f>
        <v/>
      </c>
      <c r="AJ792" s="2" t="str">
        <f>IF(OR(Table2[[#This Row],[Initial Engagement Attempt Date]]="",Table2[[#This Row],[FTC Screening Date]]=""),"",IFERROR(NETWORKDAYS(Table2[[#This Row],[Initial Engagement Attempt Date]],Table2[[#This Row],[FTC Screening Date]],Holidays),""))</f>
        <v/>
      </c>
      <c r="AK79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92" s="4">
        <f>COUNTIFS(Table2[Agency Name],Table2[[#This Row],[Agency Name]],Table2[Client ID],Table2[[#This Row],[Client ID]])</f>
        <v>0</v>
      </c>
    </row>
    <row r="793" spans="12:38">
      <c r="L793" s="13"/>
      <c r="M793" s="13"/>
      <c r="N793" s="13"/>
      <c r="P793" s="13"/>
      <c r="W793" s="13"/>
      <c r="X793" s="13"/>
      <c r="AA79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9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93" s="4" t="str" cm="1">
        <f t="array" aca="1" ref="AC79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93" s="4">
        <f ca="1">LEN(Table2[[#This Row],[Data Checks]])</f>
        <v>0</v>
      </c>
      <c r="AE793" s="4" t="str">
        <f>IF(LEN(TRIM(Table2[[#This Row],[Referral Date]]))=0,"",IFERROR(NETWORKDAYS(Table2[[#This Row],[Referral Date]],EOMONTH(DATE('Reporting Month'!$B$2,'Reporting Month'!$B$1,1),0),Holidays),-NETWORKDAYS(EOMONTH(DATE('Reporting Month'!$B$2,'Reporting Month'!$B$1,1),0),Table2[[#This Row],[Referral Date]],Holidays)))</f>
        <v/>
      </c>
      <c r="AF79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93" s="4" t="str">
        <f>IF(OR(Table2[[#This Row],[Referral Date]]="",Table2[[#This Row],[FTC Screening Date]]=""),"",IFERROR(DATEDIF(Table2[[#This Row],[Referral Date]],Table2[[#This Row],[FTC Screening Date]],"d"),IFERROR(IF(DATEDIF(Table2[[#This Row],[FTC Screening Date]],Table2[[#This Row],[Referral Date]],"d")&gt;0,0,""),"")))</f>
        <v/>
      </c>
      <c r="AH793" s="4" t="str">
        <f>IFERROR(VLOOKUP(Table2[[#This Row],[Agency Name]],'Dropdown Values'!A:B,2,FALSE),"")</f>
        <v/>
      </c>
      <c r="AI793" s="2" t="str">
        <f>IF(OR(Table2[[#This Row],[Current Investigation Start Date]]="",Table2[[#This Row],[Referral Date]]=""),"",IFERROR(NETWORKDAYS(I793,J793,Holidays),""))</f>
        <v/>
      </c>
      <c r="AJ793" s="2" t="str">
        <f>IF(OR(Table2[[#This Row],[Initial Engagement Attempt Date]]="",Table2[[#This Row],[FTC Screening Date]]=""),"",IFERROR(NETWORKDAYS(Table2[[#This Row],[Initial Engagement Attempt Date]],Table2[[#This Row],[FTC Screening Date]],Holidays),""))</f>
        <v/>
      </c>
      <c r="AK79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93" s="4">
        <f>COUNTIFS(Table2[Agency Name],Table2[[#This Row],[Agency Name]],Table2[Client ID],Table2[[#This Row],[Client ID]])</f>
        <v>0</v>
      </c>
    </row>
    <row r="794" spans="12:38">
      <c r="L794" s="13"/>
      <c r="M794" s="13"/>
      <c r="N794" s="13"/>
      <c r="P794" s="13"/>
      <c r="W794" s="13"/>
      <c r="X794" s="13"/>
      <c r="AA79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9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94" s="4" t="str" cm="1">
        <f t="array" aca="1" ref="AC79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94" s="4">
        <f ca="1">LEN(Table2[[#This Row],[Data Checks]])</f>
        <v>0</v>
      </c>
      <c r="AE794" s="4" t="str">
        <f>IF(LEN(TRIM(Table2[[#This Row],[Referral Date]]))=0,"",IFERROR(NETWORKDAYS(Table2[[#This Row],[Referral Date]],EOMONTH(DATE('Reporting Month'!$B$2,'Reporting Month'!$B$1,1),0),Holidays),-NETWORKDAYS(EOMONTH(DATE('Reporting Month'!$B$2,'Reporting Month'!$B$1,1),0),Table2[[#This Row],[Referral Date]],Holidays)))</f>
        <v/>
      </c>
      <c r="AF79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94" s="4" t="str">
        <f>IF(OR(Table2[[#This Row],[Referral Date]]="",Table2[[#This Row],[FTC Screening Date]]=""),"",IFERROR(DATEDIF(Table2[[#This Row],[Referral Date]],Table2[[#This Row],[FTC Screening Date]],"d"),IFERROR(IF(DATEDIF(Table2[[#This Row],[FTC Screening Date]],Table2[[#This Row],[Referral Date]],"d")&gt;0,0,""),"")))</f>
        <v/>
      </c>
      <c r="AH794" s="4" t="str">
        <f>IFERROR(VLOOKUP(Table2[[#This Row],[Agency Name]],'Dropdown Values'!A:B,2,FALSE),"")</f>
        <v/>
      </c>
      <c r="AI794" s="2" t="str">
        <f>IF(OR(Table2[[#This Row],[Current Investigation Start Date]]="",Table2[[#This Row],[Referral Date]]=""),"",IFERROR(NETWORKDAYS(I794,J794,Holidays),""))</f>
        <v/>
      </c>
      <c r="AJ794" s="2" t="str">
        <f>IF(OR(Table2[[#This Row],[Initial Engagement Attempt Date]]="",Table2[[#This Row],[FTC Screening Date]]=""),"",IFERROR(NETWORKDAYS(Table2[[#This Row],[Initial Engagement Attempt Date]],Table2[[#This Row],[FTC Screening Date]],Holidays),""))</f>
        <v/>
      </c>
      <c r="AK79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94" s="4">
        <f>COUNTIFS(Table2[Agency Name],Table2[[#This Row],[Agency Name]],Table2[Client ID],Table2[[#This Row],[Client ID]])</f>
        <v>0</v>
      </c>
    </row>
    <row r="795" spans="12:38">
      <c r="L795" s="13"/>
      <c r="M795" s="13"/>
      <c r="N795" s="13"/>
      <c r="P795" s="13"/>
      <c r="W795" s="13"/>
      <c r="X795" s="13"/>
      <c r="AA79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9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95" s="4" t="str" cm="1">
        <f t="array" aca="1" ref="AC79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95" s="4">
        <f ca="1">LEN(Table2[[#This Row],[Data Checks]])</f>
        <v>0</v>
      </c>
      <c r="AE795" s="4" t="str">
        <f>IF(LEN(TRIM(Table2[[#This Row],[Referral Date]]))=0,"",IFERROR(NETWORKDAYS(Table2[[#This Row],[Referral Date]],EOMONTH(DATE('Reporting Month'!$B$2,'Reporting Month'!$B$1,1),0),Holidays),-NETWORKDAYS(EOMONTH(DATE('Reporting Month'!$B$2,'Reporting Month'!$B$1,1),0),Table2[[#This Row],[Referral Date]],Holidays)))</f>
        <v/>
      </c>
      <c r="AF79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95" s="4" t="str">
        <f>IF(OR(Table2[[#This Row],[Referral Date]]="",Table2[[#This Row],[FTC Screening Date]]=""),"",IFERROR(DATEDIF(Table2[[#This Row],[Referral Date]],Table2[[#This Row],[FTC Screening Date]],"d"),IFERROR(IF(DATEDIF(Table2[[#This Row],[FTC Screening Date]],Table2[[#This Row],[Referral Date]],"d")&gt;0,0,""),"")))</f>
        <v/>
      </c>
      <c r="AH795" s="4" t="str">
        <f>IFERROR(VLOOKUP(Table2[[#This Row],[Agency Name]],'Dropdown Values'!A:B,2,FALSE),"")</f>
        <v/>
      </c>
      <c r="AI795" s="2" t="str">
        <f>IF(OR(Table2[[#This Row],[Current Investigation Start Date]]="",Table2[[#This Row],[Referral Date]]=""),"",IFERROR(NETWORKDAYS(I795,J795,Holidays),""))</f>
        <v/>
      </c>
      <c r="AJ795" s="2" t="str">
        <f>IF(OR(Table2[[#This Row],[Initial Engagement Attempt Date]]="",Table2[[#This Row],[FTC Screening Date]]=""),"",IFERROR(NETWORKDAYS(Table2[[#This Row],[Initial Engagement Attempt Date]],Table2[[#This Row],[FTC Screening Date]],Holidays),""))</f>
        <v/>
      </c>
      <c r="AK79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95" s="4">
        <f>COUNTIFS(Table2[Agency Name],Table2[[#This Row],[Agency Name]],Table2[Client ID],Table2[[#This Row],[Client ID]])</f>
        <v>0</v>
      </c>
    </row>
    <row r="796" spans="12:38">
      <c r="L796" s="13"/>
      <c r="M796" s="13"/>
      <c r="N796" s="13"/>
      <c r="P796" s="13"/>
      <c r="W796" s="13"/>
      <c r="X796" s="13"/>
      <c r="AA79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9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96" s="4" t="str" cm="1">
        <f t="array" aca="1" ref="AC79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96" s="4">
        <f ca="1">LEN(Table2[[#This Row],[Data Checks]])</f>
        <v>0</v>
      </c>
      <c r="AE796" s="4" t="str">
        <f>IF(LEN(TRIM(Table2[[#This Row],[Referral Date]]))=0,"",IFERROR(NETWORKDAYS(Table2[[#This Row],[Referral Date]],EOMONTH(DATE('Reporting Month'!$B$2,'Reporting Month'!$B$1,1),0),Holidays),-NETWORKDAYS(EOMONTH(DATE('Reporting Month'!$B$2,'Reporting Month'!$B$1,1),0),Table2[[#This Row],[Referral Date]],Holidays)))</f>
        <v/>
      </c>
      <c r="AF79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96" s="4" t="str">
        <f>IF(OR(Table2[[#This Row],[Referral Date]]="",Table2[[#This Row],[FTC Screening Date]]=""),"",IFERROR(DATEDIF(Table2[[#This Row],[Referral Date]],Table2[[#This Row],[FTC Screening Date]],"d"),IFERROR(IF(DATEDIF(Table2[[#This Row],[FTC Screening Date]],Table2[[#This Row],[Referral Date]],"d")&gt;0,0,""),"")))</f>
        <v/>
      </c>
      <c r="AH796" s="4" t="str">
        <f>IFERROR(VLOOKUP(Table2[[#This Row],[Agency Name]],'Dropdown Values'!A:B,2,FALSE),"")</f>
        <v/>
      </c>
      <c r="AI796" s="2" t="str">
        <f>IF(OR(Table2[[#This Row],[Current Investigation Start Date]]="",Table2[[#This Row],[Referral Date]]=""),"",IFERROR(NETWORKDAYS(I796,J796,Holidays),""))</f>
        <v/>
      </c>
      <c r="AJ796" s="2" t="str">
        <f>IF(OR(Table2[[#This Row],[Initial Engagement Attempt Date]]="",Table2[[#This Row],[FTC Screening Date]]=""),"",IFERROR(NETWORKDAYS(Table2[[#This Row],[Initial Engagement Attempt Date]],Table2[[#This Row],[FTC Screening Date]],Holidays),""))</f>
        <v/>
      </c>
      <c r="AK79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96" s="4">
        <f>COUNTIFS(Table2[Agency Name],Table2[[#This Row],[Agency Name]],Table2[Client ID],Table2[[#This Row],[Client ID]])</f>
        <v>0</v>
      </c>
    </row>
    <row r="797" spans="12:38">
      <c r="L797" s="13"/>
      <c r="M797" s="13"/>
      <c r="N797" s="13"/>
      <c r="P797" s="13"/>
      <c r="W797" s="13"/>
      <c r="X797" s="13"/>
      <c r="AA79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9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97" s="4" t="str" cm="1">
        <f t="array" aca="1" ref="AC79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97" s="4">
        <f ca="1">LEN(Table2[[#This Row],[Data Checks]])</f>
        <v>0</v>
      </c>
      <c r="AE797" s="4" t="str">
        <f>IF(LEN(TRIM(Table2[[#This Row],[Referral Date]]))=0,"",IFERROR(NETWORKDAYS(Table2[[#This Row],[Referral Date]],EOMONTH(DATE('Reporting Month'!$B$2,'Reporting Month'!$B$1,1),0),Holidays),-NETWORKDAYS(EOMONTH(DATE('Reporting Month'!$B$2,'Reporting Month'!$B$1,1),0),Table2[[#This Row],[Referral Date]],Holidays)))</f>
        <v/>
      </c>
      <c r="AF79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97" s="4" t="str">
        <f>IF(OR(Table2[[#This Row],[Referral Date]]="",Table2[[#This Row],[FTC Screening Date]]=""),"",IFERROR(DATEDIF(Table2[[#This Row],[Referral Date]],Table2[[#This Row],[FTC Screening Date]],"d"),IFERROR(IF(DATEDIF(Table2[[#This Row],[FTC Screening Date]],Table2[[#This Row],[Referral Date]],"d")&gt;0,0,""),"")))</f>
        <v/>
      </c>
      <c r="AH797" s="4" t="str">
        <f>IFERROR(VLOOKUP(Table2[[#This Row],[Agency Name]],'Dropdown Values'!A:B,2,FALSE),"")</f>
        <v/>
      </c>
      <c r="AI797" s="2" t="str">
        <f>IF(OR(Table2[[#This Row],[Current Investigation Start Date]]="",Table2[[#This Row],[Referral Date]]=""),"",IFERROR(NETWORKDAYS(I797,J797,Holidays),""))</f>
        <v/>
      </c>
      <c r="AJ797" s="2" t="str">
        <f>IF(OR(Table2[[#This Row],[Initial Engagement Attempt Date]]="",Table2[[#This Row],[FTC Screening Date]]=""),"",IFERROR(NETWORKDAYS(Table2[[#This Row],[Initial Engagement Attempt Date]],Table2[[#This Row],[FTC Screening Date]],Holidays),""))</f>
        <v/>
      </c>
      <c r="AK79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97" s="4">
        <f>COUNTIFS(Table2[Agency Name],Table2[[#This Row],[Agency Name]],Table2[Client ID],Table2[[#This Row],[Client ID]])</f>
        <v>0</v>
      </c>
    </row>
    <row r="798" spans="12:38">
      <c r="L798" s="13"/>
      <c r="M798" s="13"/>
      <c r="N798" s="13"/>
      <c r="P798" s="13"/>
      <c r="W798" s="13"/>
      <c r="X798" s="13"/>
      <c r="AA79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9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98" s="4" t="str" cm="1">
        <f t="array" aca="1" ref="AC79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98" s="4">
        <f ca="1">LEN(Table2[[#This Row],[Data Checks]])</f>
        <v>0</v>
      </c>
      <c r="AE798" s="4" t="str">
        <f>IF(LEN(TRIM(Table2[[#This Row],[Referral Date]]))=0,"",IFERROR(NETWORKDAYS(Table2[[#This Row],[Referral Date]],EOMONTH(DATE('Reporting Month'!$B$2,'Reporting Month'!$B$1,1),0),Holidays),-NETWORKDAYS(EOMONTH(DATE('Reporting Month'!$B$2,'Reporting Month'!$B$1,1),0),Table2[[#This Row],[Referral Date]],Holidays)))</f>
        <v/>
      </c>
      <c r="AF79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98" s="4" t="str">
        <f>IF(OR(Table2[[#This Row],[Referral Date]]="",Table2[[#This Row],[FTC Screening Date]]=""),"",IFERROR(DATEDIF(Table2[[#This Row],[Referral Date]],Table2[[#This Row],[FTC Screening Date]],"d"),IFERROR(IF(DATEDIF(Table2[[#This Row],[FTC Screening Date]],Table2[[#This Row],[Referral Date]],"d")&gt;0,0,""),"")))</f>
        <v/>
      </c>
      <c r="AH798" s="4" t="str">
        <f>IFERROR(VLOOKUP(Table2[[#This Row],[Agency Name]],'Dropdown Values'!A:B,2,FALSE),"")</f>
        <v/>
      </c>
      <c r="AI798" s="2" t="str">
        <f>IF(OR(Table2[[#This Row],[Current Investigation Start Date]]="",Table2[[#This Row],[Referral Date]]=""),"",IFERROR(NETWORKDAYS(I798,J798,Holidays),""))</f>
        <v/>
      </c>
      <c r="AJ798" s="2" t="str">
        <f>IF(OR(Table2[[#This Row],[Initial Engagement Attempt Date]]="",Table2[[#This Row],[FTC Screening Date]]=""),"",IFERROR(NETWORKDAYS(Table2[[#This Row],[Initial Engagement Attempt Date]],Table2[[#This Row],[FTC Screening Date]],Holidays),""))</f>
        <v/>
      </c>
      <c r="AK79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98" s="4">
        <f>COUNTIFS(Table2[Agency Name],Table2[[#This Row],[Agency Name]],Table2[Client ID],Table2[[#This Row],[Client ID]])</f>
        <v>0</v>
      </c>
    </row>
    <row r="799" spans="12:38">
      <c r="L799" s="13"/>
      <c r="M799" s="13"/>
      <c r="N799" s="13"/>
      <c r="P799" s="13"/>
      <c r="W799" s="13"/>
      <c r="X799" s="13"/>
      <c r="AA79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79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799" s="4" t="str" cm="1">
        <f t="array" aca="1" ref="AC79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799" s="4">
        <f ca="1">LEN(Table2[[#This Row],[Data Checks]])</f>
        <v>0</v>
      </c>
      <c r="AE799" s="4" t="str">
        <f>IF(LEN(TRIM(Table2[[#This Row],[Referral Date]]))=0,"",IFERROR(NETWORKDAYS(Table2[[#This Row],[Referral Date]],EOMONTH(DATE('Reporting Month'!$B$2,'Reporting Month'!$B$1,1),0),Holidays),-NETWORKDAYS(EOMONTH(DATE('Reporting Month'!$B$2,'Reporting Month'!$B$1,1),0),Table2[[#This Row],[Referral Date]],Holidays)))</f>
        <v/>
      </c>
      <c r="AF79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799" s="4" t="str">
        <f>IF(OR(Table2[[#This Row],[Referral Date]]="",Table2[[#This Row],[FTC Screening Date]]=""),"",IFERROR(DATEDIF(Table2[[#This Row],[Referral Date]],Table2[[#This Row],[FTC Screening Date]],"d"),IFERROR(IF(DATEDIF(Table2[[#This Row],[FTC Screening Date]],Table2[[#This Row],[Referral Date]],"d")&gt;0,0,""),"")))</f>
        <v/>
      </c>
      <c r="AH799" s="4" t="str">
        <f>IFERROR(VLOOKUP(Table2[[#This Row],[Agency Name]],'Dropdown Values'!A:B,2,FALSE),"")</f>
        <v/>
      </c>
      <c r="AI799" s="2" t="str">
        <f>IF(OR(Table2[[#This Row],[Current Investigation Start Date]]="",Table2[[#This Row],[Referral Date]]=""),"",IFERROR(NETWORKDAYS(I799,J799,Holidays),""))</f>
        <v/>
      </c>
      <c r="AJ799" s="2" t="str">
        <f>IF(OR(Table2[[#This Row],[Initial Engagement Attempt Date]]="",Table2[[#This Row],[FTC Screening Date]]=""),"",IFERROR(NETWORKDAYS(Table2[[#This Row],[Initial Engagement Attempt Date]],Table2[[#This Row],[FTC Screening Date]],Holidays),""))</f>
        <v/>
      </c>
      <c r="AK79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799" s="4">
        <f>COUNTIFS(Table2[Agency Name],Table2[[#This Row],[Agency Name]],Table2[Client ID],Table2[[#This Row],[Client ID]])</f>
        <v>0</v>
      </c>
    </row>
    <row r="800" spans="12:38">
      <c r="L800" s="13"/>
      <c r="M800" s="13"/>
      <c r="N800" s="13"/>
      <c r="P800" s="13"/>
      <c r="W800" s="13"/>
      <c r="X800" s="13"/>
      <c r="AA80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0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00" s="4" t="str" cm="1">
        <f t="array" aca="1" ref="AC80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00" s="4">
        <f ca="1">LEN(Table2[[#This Row],[Data Checks]])</f>
        <v>0</v>
      </c>
      <c r="AE800" s="4" t="str">
        <f>IF(LEN(TRIM(Table2[[#This Row],[Referral Date]]))=0,"",IFERROR(NETWORKDAYS(Table2[[#This Row],[Referral Date]],EOMONTH(DATE('Reporting Month'!$B$2,'Reporting Month'!$B$1,1),0),Holidays),-NETWORKDAYS(EOMONTH(DATE('Reporting Month'!$B$2,'Reporting Month'!$B$1,1),0),Table2[[#This Row],[Referral Date]],Holidays)))</f>
        <v/>
      </c>
      <c r="AF80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00" s="4" t="str">
        <f>IF(OR(Table2[[#This Row],[Referral Date]]="",Table2[[#This Row],[FTC Screening Date]]=""),"",IFERROR(DATEDIF(Table2[[#This Row],[Referral Date]],Table2[[#This Row],[FTC Screening Date]],"d"),IFERROR(IF(DATEDIF(Table2[[#This Row],[FTC Screening Date]],Table2[[#This Row],[Referral Date]],"d")&gt;0,0,""),"")))</f>
        <v/>
      </c>
      <c r="AH800" s="4" t="str">
        <f>IFERROR(VLOOKUP(Table2[[#This Row],[Agency Name]],'Dropdown Values'!A:B,2,FALSE),"")</f>
        <v/>
      </c>
      <c r="AI800" s="2" t="str">
        <f>IF(OR(Table2[[#This Row],[Current Investigation Start Date]]="",Table2[[#This Row],[Referral Date]]=""),"",IFERROR(NETWORKDAYS(I800,J800,Holidays),""))</f>
        <v/>
      </c>
      <c r="AJ800" s="2" t="str">
        <f>IF(OR(Table2[[#This Row],[Initial Engagement Attempt Date]]="",Table2[[#This Row],[FTC Screening Date]]=""),"",IFERROR(NETWORKDAYS(Table2[[#This Row],[Initial Engagement Attempt Date]],Table2[[#This Row],[FTC Screening Date]],Holidays),""))</f>
        <v/>
      </c>
      <c r="AK80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00" s="4">
        <f>COUNTIFS(Table2[Agency Name],Table2[[#This Row],[Agency Name]],Table2[Client ID],Table2[[#This Row],[Client ID]])</f>
        <v>0</v>
      </c>
    </row>
    <row r="801" spans="12:38">
      <c r="L801" s="13"/>
      <c r="M801" s="13"/>
      <c r="N801" s="13"/>
      <c r="P801" s="13"/>
      <c r="W801" s="13"/>
      <c r="X801" s="13"/>
      <c r="AA80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0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01" s="4" t="str" cm="1">
        <f t="array" aca="1" ref="AC80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01" s="4">
        <f ca="1">LEN(Table2[[#This Row],[Data Checks]])</f>
        <v>0</v>
      </c>
      <c r="AE801" s="4" t="str">
        <f>IF(LEN(TRIM(Table2[[#This Row],[Referral Date]]))=0,"",IFERROR(NETWORKDAYS(Table2[[#This Row],[Referral Date]],EOMONTH(DATE('Reporting Month'!$B$2,'Reporting Month'!$B$1,1),0),Holidays),-NETWORKDAYS(EOMONTH(DATE('Reporting Month'!$B$2,'Reporting Month'!$B$1,1),0),Table2[[#This Row],[Referral Date]],Holidays)))</f>
        <v/>
      </c>
      <c r="AF80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01" s="4" t="str">
        <f>IF(OR(Table2[[#This Row],[Referral Date]]="",Table2[[#This Row],[FTC Screening Date]]=""),"",IFERROR(DATEDIF(Table2[[#This Row],[Referral Date]],Table2[[#This Row],[FTC Screening Date]],"d"),IFERROR(IF(DATEDIF(Table2[[#This Row],[FTC Screening Date]],Table2[[#This Row],[Referral Date]],"d")&gt;0,0,""),"")))</f>
        <v/>
      </c>
      <c r="AH801" s="4" t="str">
        <f>IFERROR(VLOOKUP(Table2[[#This Row],[Agency Name]],'Dropdown Values'!A:B,2,FALSE),"")</f>
        <v/>
      </c>
      <c r="AI801" s="2" t="str">
        <f>IF(OR(Table2[[#This Row],[Current Investigation Start Date]]="",Table2[[#This Row],[Referral Date]]=""),"",IFERROR(NETWORKDAYS(I801,J801,Holidays),""))</f>
        <v/>
      </c>
      <c r="AJ801" s="2" t="str">
        <f>IF(OR(Table2[[#This Row],[Initial Engagement Attempt Date]]="",Table2[[#This Row],[FTC Screening Date]]=""),"",IFERROR(NETWORKDAYS(Table2[[#This Row],[Initial Engagement Attempt Date]],Table2[[#This Row],[FTC Screening Date]],Holidays),""))</f>
        <v/>
      </c>
      <c r="AK80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01" s="4">
        <f>COUNTIFS(Table2[Agency Name],Table2[[#This Row],[Agency Name]],Table2[Client ID],Table2[[#This Row],[Client ID]])</f>
        <v>0</v>
      </c>
    </row>
    <row r="802" spans="12:38">
      <c r="L802" s="13"/>
      <c r="M802" s="13"/>
      <c r="N802" s="13"/>
      <c r="P802" s="13"/>
      <c r="W802" s="13"/>
      <c r="X802" s="13"/>
      <c r="AA80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0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02" s="4" t="str" cm="1">
        <f t="array" aca="1" ref="AC80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02" s="4">
        <f ca="1">LEN(Table2[[#This Row],[Data Checks]])</f>
        <v>0</v>
      </c>
      <c r="AE802" s="4" t="str">
        <f>IF(LEN(TRIM(Table2[[#This Row],[Referral Date]]))=0,"",IFERROR(NETWORKDAYS(Table2[[#This Row],[Referral Date]],EOMONTH(DATE('Reporting Month'!$B$2,'Reporting Month'!$B$1,1),0),Holidays),-NETWORKDAYS(EOMONTH(DATE('Reporting Month'!$B$2,'Reporting Month'!$B$1,1),0),Table2[[#This Row],[Referral Date]],Holidays)))</f>
        <v/>
      </c>
      <c r="AF80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02" s="4" t="str">
        <f>IF(OR(Table2[[#This Row],[Referral Date]]="",Table2[[#This Row],[FTC Screening Date]]=""),"",IFERROR(DATEDIF(Table2[[#This Row],[Referral Date]],Table2[[#This Row],[FTC Screening Date]],"d"),IFERROR(IF(DATEDIF(Table2[[#This Row],[FTC Screening Date]],Table2[[#This Row],[Referral Date]],"d")&gt;0,0,""),"")))</f>
        <v/>
      </c>
      <c r="AH802" s="4" t="str">
        <f>IFERROR(VLOOKUP(Table2[[#This Row],[Agency Name]],'Dropdown Values'!A:B,2,FALSE),"")</f>
        <v/>
      </c>
      <c r="AI802" s="2" t="str">
        <f>IF(OR(Table2[[#This Row],[Current Investigation Start Date]]="",Table2[[#This Row],[Referral Date]]=""),"",IFERROR(NETWORKDAYS(I802,J802,Holidays),""))</f>
        <v/>
      </c>
      <c r="AJ802" s="2" t="str">
        <f>IF(OR(Table2[[#This Row],[Initial Engagement Attempt Date]]="",Table2[[#This Row],[FTC Screening Date]]=""),"",IFERROR(NETWORKDAYS(Table2[[#This Row],[Initial Engagement Attempt Date]],Table2[[#This Row],[FTC Screening Date]],Holidays),""))</f>
        <v/>
      </c>
      <c r="AK80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02" s="4">
        <f>COUNTIFS(Table2[Agency Name],Table2[[#This Row],[Agency Name]],Table2[Client ID],Table2[[#This Row],[Client ID]])</f>
        <v>0</v>
      </c>
    </row>
    <row r="803" spans="12:38">
      <c r="L803" s="13"/>
      <c r="M803" s="13"/>
      <c r="N803" s="13"/>
      <c r="P803" s="13"/>
      <c r="W803" s="13"/>
      <c r="X803" s="13"/>
      <c r="AA80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0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03" s="4" t="str" cm="1">
        <f t="array" aca="1" ref="AC80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03" s="4">
        <f ca="1">LEN(Table2[[#This Row],[Data Checks]])</f>
        <v>0</v>
      </c>
      <c r="AE803" s="4" t="str">
        <f>IF(LEN(TRIM(Table2[[#This Row],[Referral Date]]))=0,"",IFERROR(NETWORKDAYS(Table2[[#This Row],[Referral Date]],EOMONTH(DATE('Reporting Month'!$B$2,'Reporting Month'!$B$1,1),0),Holidays),-NETWORKDAYS(EOMONTH(DATE('Reporting Month'!$B$2,'Reporting Month'!$B$1,1),0),Table2[[#This Row],[Referral Date]],Holidays)))</f>
        <v/>
      </c>
      <c r="AF80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03" s="4" t="str">
        <f>IF(OR(Table2[[#This Row],[Referral Date]]="",Table2[[#This Row],[FTC Screening Date]]=""),"",IFERROR(DATEDIF(Table2[[#This Row],[Referral Date]],Table2[[#This Row],[FTC Screening Date]],"d"),IFERROR(IF(DATEDIF(Table2[[#This Row],[FTC Screening Date]],Table2[[#This Row],[Referral Date]],"d")&gt;0,0,""),"")))</f>
        <v/>
      </c>
      <c r="AH803" s="4" t="str">
        <f>IFERROR(VLOOKUP(Table2[[#This Row],[Agency Name]],'Dropdown Values'!A:B,2,FALSE),"")</f>
        <v/>
      </c>
      <c r="AI803" s="2" t="str">
        <f>IF(OR(Table2[[#This Row],[Current Investigation Start Date]]="",Table2[[#This Row],[Referral Date]]=""),"",IFERROR(NETWORKDAYS(I803,J803,Holidays),""))</f>
        <v/>
      </c>
      <c r="AJ803" s="2" t="str">
        <f>IF(OR(Table2[[#This Row],[Initial Engagement Attempt Date]]="",Table2[[#This Row],[FTC Screening Date]]=""),"",IFERROR(NETWORKDAYS(Table2[[#This Row],[Initial Engagement Attempt Date]],Table2[[#This Row],[FTC Screening Date]],Holidays),""))</f>
        <v/>
      </c>
      <c r="AK80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03" s="4">
        <f>COUNTIFS(Table2[Agency Name],Table2[[#This Row],[Agency Name]],Table2[Client ID],Table2[[#This Row],[Client ID]])</f>
        <v>0</v>
      </c>
    </row>
    <row r="804" spans="12:38">
      <c r="L804" s="13"/>
      <c r="M804" s="13"/>
      <c r="N804" s="13"/>
      <c r="P804" s="13"/>
      <c r="W804" s="13"/>
      <c r="X804" s="13"/>
      <c r="AA80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0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04" s="4" t="str" cm="1">
        <f t="array" aca="1" ref="AC80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04" s="4">
        <f ca="1">LEN(Table2[[#This Row],[Data Checks]])</f>
        <v>0</v>
      </c>
      <c r="AE804" s="4" t="str">
        <f>IF(LEN(TRIM(Table2[[#This Row],[Referral Date]]))=0,"",IFERROR(NETWORKDAYS(Table2[[#This Row],[Referral Date]],EOMONTH(DATE('Reporting Month'!$B$2,'Reporting Month'!$B$1,1),0),Holidays),-NETWORKDAYS(EOMONTH(DATE('Reporting Month'!$B$2,'Reporting Month'!$B$1,1),0),Table2[[#This Row],[Referral Date]],Holidays)))</f>
        <v/>
      </c>
      <c r="AF80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04" s="4" t="str">
        <f>IF(OR(Table2[[#This Row],[Referral Date]]="",Table2[[#This Row],[FTC Screening Date]]=""),"",IFERROR(DATEDIF(Table2[[#This Row],[Referral Date]],Table2[[#This Row],[FTC Screening Date]],"d"),IFERROR(IF(DATEDIF(Table2[[#This Row],[FTC Screening Date]],Table2[[#This Row],[Referral Date]],"d")&gt;0,0,""),"")))</f>
        <v/>
      </c>
      <c r="AH804" s="4" t="str">
        <f>IFERROR(VLOOKUP(Table2[[#This Row],[Agency Name]],'Dropdown Values'!A:B,2,FALSE),"")</f>
        <v/>
      </c>
      <c r="AI804" s="2" t="str">
        <f>IF(OR(Table2[[#This Row],[Current Investigation Start Date]]="",Table2[[#This Row],[Referral Date]]=""),"",IFERROR(NETWORKDAYS(I804,J804,Holidays),""))</f>
        <v/>
      </c>
      <c r="AJ804" s="2" t="str">
        <f>IF(OR(Table2[[#This Row],[Initial Engagement Attempt Date]]="",Table2[[#This Row],[FTC Screening Date]]=""),"",IFERROR(NETWORKDAYS(Table2[[#This Row],[Initial Engagement Attempt Date]],Table2[[#This Row],[FTC Screening Date]],Holidays),""))</f>
        <v/>
      </c>
      <c r="AK80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04" s="4">
        <f>COUNTIFS(Table2[Agency Name],Table2[[#This Row],[Agency Name]],Table2[Client ID],Table2[[#This Row],[Client ID]])</f>
        <v>0</v>
      </c>
    </row>
    <row r="805" spans="12:38">
      <c r="L805" s="13"/>
      <c r="M805" s="13"/>
      <c r="N805" s="13"/>
      <c r="P805" s="13"/>
      <c r="W805" s="13"/>
      <c r="X805" s="13"/>
      <c r="AA80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0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05" s="4" t="str" cm="1">
        <f t="array" aca="1" ref="AC80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05" s="4">
        <f ca="1">LEN(Table2[[#This Row],[Data Checks]])</f>
        <v>0</v>
      </c>
      <c r="AE805" s="4" t="str">
        <f>IF(LEN(TRIM(Table2[[#This Row],[Referral Date]]))=0,"",IFERROR(NETWORKDAYS(Table2[[#This Row],[Referral Date]],EOMONTH(DATE('Reporting Month'!$B$2,'Reporting Month'!$B$1,1),0),Holidays),-NETWORKDAYS(EOMONTH(DATE('Reporting Month'!$B$2,'Reporting Month'!$B$1,1),0),Table2[[#This Row],[Referral Date]],Holidays)))</f>
        <v/>
      </c>
      <c r="AF80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05" s="4" t="str">
        <f>IF(OR(Table2[[#This Row],[Referral Date]]="",Table2[[#This Row],[FTC Screening Date]]=""),"",IFERROR(DATEDIF(Table2[[#This Row],[Referral Date]],Table2[[#This Row],[FTC Screening Date]],"d"),IFERROR(IF(DATEDIF(Table2[[#This Row],[FTC Screening Date]],Table2[[#This Row],[Referral Date]],"d")&gt;0,0,""),"")))</f>
        <v/>
      </c>
      <c r="AH805" s="4" t="str">
        <f>IFERROR(VLOOKUP(Table2[[#This Row],[Agency Name]],'Dropdown Values'!A:B,2,FALSE),"")</f>
        <v/>
      </c>
      <c r="AI805" s="2" t="str">
        <f>IF(OR(Table2[[#This Row],[Current Investigation Start Date]]="",Table2[[#This Row],[Referral Date]]=""),"",IFERROR(NETWORKDAYS(I805,J805,Holidays),""))</f>
        <v/>
      </c>
      <c r="AJ805" s="2" t="str">
        <f>IF(OR(Table2[[#This Row],[Initial Engagement Attempt Date]]="",Table2[[#This Row],[FTC Screening Date]]=""),"",IFERROR(NETWORKDAYS(Table2[[#This Row],[Initial Engagement Attempt Date]],Table2[[#This Row],[FTC Screening Date]],Holidays),""))</f>
        <v/>
      </c>
      <c r="AK80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05" s="4">
        <f>COUNTIFS(Table2[Agency Name],Table2[[#This Row],[Agency Name]],Table2[Client ID],Table2[[#This Row],[Client ID]])</f>
        <v>0</v>
      </c>
    </row>
    <row r="806" spans="12:38">
      <c r="L806" s="13"/>
      <c r="M806" s="13"/>
      <c r="N806" s="13"/>
      <c r="P806" s="13"/>
      <c r="W806" s="13"/>
      <c r="X806" s="13"/>
      <c r="AA80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0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06" s="4" t="str" cm="1">
        <f t="array" aca="1" ref="AC80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06" s="4">
        <f ca="1">LEN(Table2[[#This Row],[Data Checks]])</f>
        <v>0</v>
      </c>
      <c r="AE806" s="4" t="str">
        <f>IF(LEN(TRIM(Table2[[#This Row],[Referral Date]]))=0,"",IFERROR(NETWORKDAYS(Table2[[#This Row],[Referral Date]],EOMONTH(DATE('Reporting Month'!$B$2,'Reporting Month'!$B$1,1),0),Holidays),-NETWORKDAYS(EOMONTH(DATE('Reporting Month'!$B$2,'Reporting Month'!$B$1,1),0),Table2[[#This Row],[Referral Date]],Holidays)))</f>
        <v/>
      </c>
      <c r="AF80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06" s="4" t="str">
        <f>IF(OR(Table2[[#This Row],[Referral Date]]="",Table2[[#This Row],[FTC Screening Date]]=""),"",IFERROR(DATEDIF(Table2[[#This Row],[Referral Date]],Table2[[#This Row],[FTC Screening Date]],"d"),IFERROR(IF(DATEDIF(Table2[[#This Row],[FTC Screening Date]],Table2[[#This Row],[Referral Date]],"d")&gt;0,0,""),"")))</f>
        <v/>
      </c>
      <c r="AH806" s="4" t="str">
        <f>IFERROR(VLOOKUP(Table2[[#This Row],[Agency Name]],'Dropdown Values'!A:B,2,FALSE),"")</f>
        <v/>
      </c>
      <c r="AI806" s="2" t="str">
        <f>IF(OR(Table2[[#This Row],[Current Investigation Start Date]]="",Table2[[#This Row],[Referral Date]]=""),"",IFERROR(NETWORKDAYS(I806,J806,Holidays),""))</f>
        <v/>
      </c>
      <c r="AJ806" s="2" t="str">
        <f>IF(OR(Table2[[#This Row],[Initial Engagement Attempt Date]]="",Table2[[#This Row],[FTC Screening Date]]=""),"",IFERROR(NETWORKDAYS(Table2[[#This Row],[Initial Engagement Attempt Date]],Table2[[#This Row],[FTC Screening Date]],Holidays),""))</f>
        <v/>
      </c>
      <c r="AK80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06" s="4">
        <f>COUNTIFS(Table2[Agency Name],Table2[[#This Row],[Agency Name]],Table2[Client ID],Table2[[#This Row],[Client ID]])</f>
        <v>0</v>
      </c>
    </row>
    <row r="807" spans="12:38">
      <c r="L807" s="13"/>
      <c r="M807" s="13"/>
      <c r="N807" s="13"/>
      <c r="P807" s="13"/>
      <c r="W807" s="13"/>
      <c r="X807" s="13"/>
      <c r="AA80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0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07" s="4" t="str" cm="1">
        <f t="array" aca="1" ref="AC80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07" s="4">
        <f ca="1">LEN(Table2[[#This Row],[Data Checks]])</f>
        <v>0</v>
      </c>
      <c r="AE807" s="4" t="str">
        <f>IF(LEN(TRIM(Table2[[#This Row],[Referral Date]]))=0,"",IFERROR(NETWORKDAYS(Table2[[#This Row],[Referral Date]],EOMONTH(DATE('Reporting Month'!$B$2,'Reporting Month'!$B$1,1),0),Holidays),-NETWORKDAYS(EOMONTH(DATE('Reporting Month'!$B$2,'Reporting Month'!$B$1,1),0),Table2[[#This Row],[Referral Date]],Holidays)))</f>
        <v/>
      </c>
      <c r="AF80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07" s="4" t="str">
        <f>IF(OR(Table2[[#This Row],[Referral Date]]="",Table2[[#This Row],[FTC Screening Date]]=""),"",IFERROR(DATEDIF(Table2[[#This Row],[Referral Date]],Table2[[#This Row],[FTC Screening Date]],"d"),IFERROR(IF(DATEDIF(Table2[[#This Row],[FTC Screening Date]],Table2[[#This Row],[Referral Date]],"d")&gt;0,0,""),"")))</f>
        <v/>
      </c>
      <c r="AH807" s="4" t="str">
        <f>IFERROR(VLOOKUP(Table2[[#This Row],[Agency Name]],'Dropdown Values'!A:B,2,FALSE),"")</f>
        <v/>
      </c>
      <c r="AI807" s="2" t="str">
        <f>IF(OR(Table2[[#This Row],[Current Investigation Start Date]]="",Table2[[#This Row],[Referral Date]]=""),"",IFERROR(NETWORKDAYS(I807,J807,Holidays),""))</f>
        <v/>
      </c>
      <c r="AJ807" s="2" t="str">
        <f>IF(OR(Table2[[#This Row],[Initial Engagement Attempt Date]]="",Table2[[#This Row],[FTC Screening Date]]=""),"",IFERROR(NETWORKDAYS(Table2[[#This Row],[Initial Engagement Attempt Date]],Table2[[#This Row],[FTC Screening Date]],Holidays),""))</f>
        <v/>
      </c>
      <c r="AK80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07" s="4">
        <f>COUNTIFS(Table2[Agency Name],Table2[[#This Row],[Agency Name]],Table2[Client ID],Table2[[#This Row],[Client ID]])</f>
        <v>0</v>
      </c>
    </row>
    <row r="808" spans="12:38">
      <c r="L808" s="13"/>
      <c r="M808" s="13"/>
      <c r="N808" s="13"/>
      <c r="P808" s="13"/>
      <c r="W808" s="13"/>
      <c r="X808" s="13"/>
      <c r="AA80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0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08" s="4" t="str" cm="1">
        <f t="array" aca="1" ref="AC80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08" s="4">
        <f ca="1">LEN(Table2[[#This Row],[Data Checks]])</f>
        <v>0</v>
      </c>
      <c r="AE808" s="4" t="str">
        <f>IF(LEN(TRIM(Table2[[#This Row],[Referral Date]]))=0,"",IFERROR(NETWORKDAYS(Table2[[#This Row],[Referral Date]],EOMONTH(DATE('Reporting Month'!$B$2,'Reporting Month'!$B$1,1),0),Holidays),-NETWORKDAYS(EOMONTH(DATE('Reporting Month'!$B$2,'Reporting Month'!$B$1,1),0),Table2[[#This Row],[Referral Date]],Holidays)))</f>
        <v/>
      </c>
      <c r="AF80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08" s="4" t="str">
        <f>IF(OR(Table2[[#This Row],[Referral Date]]="",Table2[[#This Row],[FTC Screening Date]]=""),"",IFERROR(DATEDIF(Table2[[#This Row],[Referral Date]],Table2[[#This Row],[FTC Screening Date]],"d"),IFERROR(IF(DATEDIF(Table2[[#This Row],[FTC Screening Date]],Table2[[#This Row],[Referral Date]],"d")&gt;0,0,""),"")))</f>
        <v/>
      </c>
      <c r="AH808" s="4" t="str">
        <f>IFERROR(VLOOKUP(Table2[[#This Row],[Agency Name]],'Dropdown Values'!A:B,2,FALSE),"")</f>
        <v/>
      </c>
      <c r="AI808" s="2" t="str">
        <f>IF(OR(Table2[[#This Row],[Current Investigation Start Date]]="",Table2[[#This Row],[Referral Date]]=""),"",IFERROR(NETWORKDAYS(I808,J808,Holidays),""))</f>
        <v/>
      </c>
      <c r="AJ808" s="2" t="str">
        <f>IF(OR(Table2[[#This Row],[Initial Engagement Attempt Date]]="",Table2[[#This Row],[FTC Screening Date]]=""),"",IFERROR(NETWORKDAYS(Table2[[#This Row],[Initial Engagement Attempt Date]],Table2[[#This Row],[FTC Screening Date]],Holidays),""))</f>
        <v/>
      </c>
      <c r="AK80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08" s="4">
        <f>COUNTIFS(Table2[Agency Name],Table2[[#This Row],[Agency Name]],Table2[Client ID],Table2[[#This Row],[Client ID]])</f>
        <v>0</v>
      </c>
    </row>
    <row r="809" spans="12:38">
      <c r="L809" s="13"/>
      <c r="M809" s="13"/>
      <c r="N809" s="13"/>
      <c r="P809" s="13"/>
      <c r="W809" s="13"/>
      <c r="X809" s="13"/>
      <c r="AA80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0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09" s="4" t="str" cm="1">
        <f t="array" aca="1" ref="AC80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09" s="4">
        <f ca="1">LEN(Table2[[#This Row],[Data Checks]])</f>
        <v>0</v>
      </c>
      <c r="AE809" s="4" t="str">
        <f>IF(LEN(TRIM(Table2[[#This Row],[Referral Date]]))=0,"",IFERROR(NETWORKDAYS(Table2[[#This Row],[Referral Date]],EOMONTH(DATE('Reporting Month'!$B$2,'Reporting Month'!$B$1,1),0),Holidays),-NETWORKDAYS(EOMONTH(DATE('Reporting Month'!$B$2,'Reporting Month'!$B$1,1),0),Table2[[#This Row],[Referral Date]],Holidays)))</f>
        <v/>
      </c>
      <c r="AF80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09" s="4" t="str">
        <f>IF(OR(Table2[[#This Row],[Referral Date]]="",Table2[[#This Row],[FTC Screening Date]]=""),"",IFERROR(DATEDIF(Table2[[#This Row],[Referral Date]],Table2[[#This Row],[FTC Screening Date]],"d"),IFERROR(IF(DATEDIF(Table2[[#This Row],[FTC Screening Date]],Table2[[#This Row],[Referral Date]],"d")&gt;0,0,""),"")))</f>
        <v/>
      </c>
      <c r="AH809" s="4" t="str">
        <f>IFERROR(VLOOKUP(Table2[[#This Row],[Agency Name]],'Dropdown Values'!A:B,2,FALSE),"")</f>
        <v/>
      </c>
      <c r="AI809" s="2" t="str">
        <f>IF(OR(Table2[[#This Row],[Current Investigation Start Date]]="",Table2[[#This Row],[Referral Date]]=""),"",IFERROR(NETWORKDAYS(I809,J809,Holidays),""))</f>
        <v/>
      </c>
      <c r="AJ809" s="2" t="str">
        <f>IF(OR(Table2[[#This Row],[Initial Engagement Attempt Date]]="",Table2[[#This Row],[FTC Screening Date]]=""),"",IFERROR(NETWORKDAYS(Table2[[#This Row],[Initial Engagement Attempt Date]],Table2[[#This Row],[FTC Screening Date]],Holidays),""))</f>
        <v/>
      </c>
      <c r="AK80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09" s="4">
        <f>COUNTIFS(Table2[Agency Name],Table2[[#This Row],[Agency Name]],Table2[Client ID],Table2[[#This Row],[Client ID]])</f>
        <v>0</v>
      </c>
    </row>
    <row r="810" spans="12:38">
      <c r="L810" s="13"/>
      <c r="M810" s="13"/>
      <c r="N810" s="13"/>
      <c r="P810" s="13"/>
      <c r="W810" s="13"/>
      <c r="X810" s="13"/>
      <c r="AA81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1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10" s="4" t="str" cm="1">
        <f t="array" aca="1" ref="AC81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10" s="4">
        <f ca="1">LEN(Table2[[#This Row],[Data Checks]])</f>
        <v>0</v>
      </c>
      <c r="AE810" s="4" t="str">
        <f>IF(LEN(TRIM(Table2[[#This Row],[Referral Date]]))=0,"",IFERROR(NETWORKDAYS(Table2[[#This Row],[Referral Date]],EOMONTH(DATE('Reporting Month'!$B$2,'Reporting Month'!$B$1,1),0),Holidays),-NETWORKDAYS(EOMONTH(DATE('Reporting Month'!$B$2,'Reporting Month'!$B$1,1),0),Table2[[#This Row],[Referral Date]],Holidays)))</f>
        <v/>
      </c>
      <c r="AF81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10" s="4" t="str">
        <f>IF(OR(Table2[[#This Row],[Referral Date]]="",Table2[[#This Row],[FTC Screening Date]]=""),"",IFERROR(DATEDIF(Table2[[#This Row],[Referral Date]],Table2[[#This Row],[FTC Screening Date]],"d"),IFERROR(IF(DATEDIF(Table2[[#This Row],[FTC Screening Date]],Table2[[#This Row],[Referral Date]],"d")&gt;0,0,""),"")))</f>
        <v/>
      </c>
      <c r="AH810" s="4" t="str">
        <f>IFERROR(VLOOKUP(Table2[[#This Row],[Agency Name]],'Dropdown Values'!A:B,2,FALSE),"")</f>
        <v/>
      </c>
      <c r="AI810" s="2" t="str">
        <f>IF(OR(Table2[[#This Row],[Current Investigation Start Date]]="",Table2[[#This Row],[Referral Date]]=""),"",IFERROR(NETWORKDAYS(I810,J810,Holidays),""))</f>
        <v/>
      </c>
      <c r="AJ810" s="2" t="str">
        <f>IF(OR(Table2[[#This Row],[Initial Engagement Attempt Date]]="",Table2[[#This Row],[FTC Screening Date]]=""),"",IFERROR(NETWORKDAYS(Table2[[#This Row],[Initial Engagement Attempt Date]],Table2[[#This Row],[FTC Screening Date]],Holidays),""))</f>
        <v/>
      </c>
      <c r="AK81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10" s="4">
        <f>COUNTIFS(Table2[Agency Name],Table2[[#This Row],[Agency Name]],Table2[Client ID],Table2[[#This Row],[Client ID]])</f>
        <v>0</v>
      </c>
    </row>
    <row r="811" spans="12:38">
      <c r="L811" s="13"/>
      <c r="M811" s="13"/>
      <c r="N811" s="13"/>
      <c r="P811" s="13"/>
      <c r="W811" s="13"/>
      <c r="X811" s="13"/>
      <c r="AA81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1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11" s="4" t="str" cm="1">
        <f t="array" aca="1" ref="AC81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11" s="4">
        <f ca="1">LEN(Table2[[#This Row],[Data Checks]])</f>
        <v>0</v>
      </c>
      <c r="AE811" s="4" t="str">
        <f>IF(LEN(TRIM(Table2[[#This Row],[Referral Date]]))=0,"",IFERROR(NETWORKDAYS(Table2[[#This Row],[Referral Date]],EOMONTH(DATE('Reporting Month'!$B$2,'Reporting Month'!$B$1,1),0),Holidays),-NETWORKDAYS(EOMONTH(DATE('Reporting Month'!$B$2,'Reporting Month'!$B$1,1),0),Table2[[#This Row],[Referral Date]],Holidays)))</f>
        <v/>
      </c>
      <c r="AF81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11" s="4" t="str">
        <f>IF(OR(Table2[[#This Row],[Referral Date]]="",Table2[[#This Row],[FTC Screening Date]]=""),"",IFERROR(DATEDIF(Table2[[#This Row],[Referral Date]],Table2[[#This Row],[FTC Screening Date]],"d"),IFERROR(IF(DATEDIF(Table2[[#This Row],[FTC Screening Date]],Table2[[#This Row],[Referral Date]],"d")&gt;0,0,""),"")))</f>
        <v/>
      </c>
      <c r="AH811" s="4" t="str">
        <f>IFERROR(VLOOKUP(Table2[[#This Row],[Agency Name]],'Dropdown Values'!A:B,2,FALSE),"")</f>
        <v/>
      </c>
      <c r="AI811" s="2" t="str">
        <f>IF(OR(Table2[[#This Row],[Current Investigation Start Date]]="",Table2[[#This Row],[Referral Date]]=""),"",IFERROR(NETWORKDAYS(I811,J811,Holidays),""))</f>
        <v/>
      </c>
      <c r="AJ811" s="2" t="str">
        <f>IF(OR(Table2[[#This Row],[Initial Engagement Attempt Date]]="",Table2[[#This Row],[FTC Screening Date]]=""),"",IFERROR(NETWORKDAYS(Table2[[#This Row],[Initial Engagement Attempt Date]],Table2[[#This Row],[FTC Screening Date]],Holidays),""))</f>
        <v/>
      </c>
      <c r="AK81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11" s="4">
        <f>COUNTIFS(Table2[Agency Name],Table2[[#This Row],[Agency Name]],Table2[Client ID],Table2[[#This Row],[Client ID]])</f>
        <v>0</v>
      </c>
    </row>
    <row r="812" spans="12:38">
      <c r="L812" s="13"/>
      <c r="M812" s="13"/>
      <c r="N812" s="13"/>
      <c r="P812" s="13"/>
      <c r="W812" s="13"/>
      <c r="X812" s="13"/>
      <c r="AA81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1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12" s="4" t="str" cm="1">
        <f t="array" aca="1" ref="AC81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12" s="4">
        <f ca="1">LEN(Table2[[#This Row],[Data Checks]])</f>
        <v>0</v>
      </c>
      <c r="AE812" s="4" t="str">
        <f>IF(LEN(TRIM(Table2[[#This Row],[Referral Date]]))=0,"",IFERROR(NETWORKDAYS(Table2[[#This Row],[Referral Date]],EOMONTH(DATE('Reporting Month'!$B$2,'Reporting Month'!$B$1,1),0),Holidays),-NETWORKDAYS(EOMONTH(DATE('Reporting Month'!$B$2,'Reporting Month'!$B$1,1),0),Table2[[#This Row],[Referral Date]],Holidays)))</f>
        <v/>
      </c>
      <c r="AF81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12" s="4" t="str">
        <f>IF(OR(Table2[[#This Row],[Referral Date]]="",Table2[[#This Row],[FTC Screening Date]]=""),"",IFERROR(DATEDIF(Table2[[#This Row],[Referral Date]],Table2[[#This Row],[FTC Screening Date]],"d"),IFERROR(IF(DATEDIF(Table2[[#This Row],[FTC Screening Date]],Table2[[#This Row],[Referral Date]],"d")&gt;0,0,""),"")))</f>
        <v/>
      </c>
      <c r="AH812" s="4" t="str">
        <f>IFERROR(VLOOKUP(Table2[[#This Row],[Agency Name]],'Dropdown Values'!A:B,2,FALSE),"")</f>
        <v/>
      </c>
      <c r="AI812" s="2" t="str">
        <f>IF(OR(Table2[[#This Row],[Current Investigation Start Date]]="",Table2[[#This Row],[Referral Date]]=""),"",IFERROR(NETWORKDAYS(I812,J812,Holidays),""))</f>
        <v/>
      </c>
      <c r="AJ812" s="2" t="str">
        <f>IF(OR(Table2[[#This Row],[Initial Engagement Attempt Date]]="",Table2[[#This Row],[FTC Screening Date]]=""),"",IFERROR(NETWORKDAYS(Table2[[#This Row],[Initial Engagement Attempt Date]],Table2[[#This Row],[FTC Screening Date]],Holidays),""))</f>
        <v/>
      </c>
      <c r="AK81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12" s="4">
        <f>COUNTIFS(Table2[Agency Name],Table2[[#This Row],[Agency Name]],Table2[Client ID],Table2[[#This Row],[Client ID]])</f>
        <v>0</v>
      </c>
    </row>
    <row r="813" spans="12:38">
      <c r="L813" s="13"/>
      <c r="M813" s="13"/>
      <c r="N813" s="13"/>
      <c r="P813" s="13"/>
      <c r="W813" s="13"/>
      <c r="X813" s="13"/>
      <c r="AA81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1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13" s="4" t="str" cm="1">
        <f t="array" aca="1" ref="AC81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13" s="4">
        <f ca="1">LEN(Table2[[#This Row],[Data Checks]])</f>
        <v>0</v>
      </c>
      <c r="AE813" s="4" t="str">
        <f>IF(LEN(TRIM(Table2[[#This Row],[Referral Date]]))=0,"",IFERROR(NETWORKDAYS(Table2[[#This Row],[Referral Date]],EOMONTH(DATE('Reporting Month'!$B$2,'Reporting Month'!$B$1,1),0),Holidays),-NETWORKDAYS(EOMONTH(DATE('Reporting Month'!$B$2,'Reporting Month'!$B$1,1),0),Table2[[#This Row],[Referral Date]],Holidays)))</f>
        <v/>
      </c>
      <c r="AF81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13" s="4" t="str">
        <f>IF(OR(Table2[[#This Row],[Referral Date]]="",Table2[[#This Row],[FTC Screening Date]]=""),"",IFERROR(DATEDIF(Table2[[#This Row],[Referral Date]],Table2[[#This Row],[FTC Screening Date]],"d"),IFERROR(IF(DATEDIF(Table2[[#This Row],[FTC Screening Date]],Table2[[#This Row],[Referral Date]],"d")&gt;0,0,""),"")))</f>
        <v/>
      </c>
      <c r="AH813" s="4" t="str">
        <f>IFERROR(VLOOKUP(Table2[[#This Row],[Agency Name]],'Dropdown Values'!A:B,2,FALSE),"")</f>
        <v/>
      </c>
      <c r="AI813" s="2" t="str">
        <f>IF(OR(Table2[[#This Row],[Current Investigation Start Date]]="",Table2[[#This Row],[Referral Date]]=""),"",IFERROR(NETWORKDAYS(I813,J813,Holidays),""))</f>
        <v/>
      </c>
      <c r="AJ813" s="2" t="str">
        <f>IF(OR(Table2[[#This Row],[Initial Engagement Attempt Date]]="",Table2[[#This Row],[FTC Screening Date]]=""),"",IFERROR(NETWORKDAYS(Table2[[#This Row],[Initial Engagement Attempt Date]],Table2[[#This Row],[FTC Screening Date]],Holidays),""))</f>
        <v/>
      </c>
      <c r="AK81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13" s="4">
        <f>COUNTIFS(Table2[Agency Name],Table2[[#This Row],[Agency Name]],Table2[Client ID],Table2[[#This Row],[Client ID]])</f>
        <v>0</v>
      </c>
    </row>
    <row r="814" spans="12:38">
      <c r="L814" s="13"/>
      <c r="M814" s="13"/>
      <c r="N814" s="13"/>
      <c r="P814" s="13"/>
      <c r="W814" s="13"/>
      <c r="X814" s="13"/>
      <c r="AA81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1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14" s="4" t="str" cm="1">
        <f t="array" aca="1" ref="AC81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14" s="4">
        <f ca="1">LEN(Table2[[#This Row],[Data Checks]])</f>
        <v>0</v>
      </c>
      <c r="AE814" s="4" t="str">
        <f>IF(LEN(TRIM(Table2[[#This Row],[Referral Date]]))=0,"",IFERROR(NETWORKDAYS(Table2[[#This Row],[Referral Date]],EOMONTH(DATE('Reporting Month'!$B$2,'Reporting Month'!$B$1,1),0),Holidays),-NETWORKDAYS(EOMONTH(DATE('Reporting Month'!$B$2,'Reporting Month'!$B$1,1),0),Table2[[#This Row],[Referral Date]],Holidays)))</f>
        <v/>
      </c>
      <c r="AF81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14" s="4" t="str">
        <f>IF(OR(Table2[[#This Row],[Referral Date]]="",Table2[[#This Row],[FTC Screening Date]]=""),"",IFERROR(DATEDIF(Table2[[#This Row],[Referral Date]],Table2[[#This Row],[FTC Screening Date]],"d"),IFERROR(IF(DATEDIF(Table2[[#This Row],[FTC Screening Date]],Table2[[#This Row],[Referral Date]],"d")&gt;0,0,""),"")))</f>
        <v/>
      </c>
      <c r="AH814" s="4" t="str">
        <f>IFERROR(VLOOKUP(Table2[[#This Row],[Agency Name]],'Dropdown Values'!A:B,2,FALSE),"")</f>
        <v/>
      </c>
      <c r="AI814" s="2" t="str">
        <f>IF(OR(Table2[[#This Row],[Current Investigation Start Date]]="",Table2[[#This Row],[Referral Date]]=""),"",IFERROR(NETWORKDAYS(I814,J814,Holidays),""))</f>
        <v/>
      </c>
      <c r="AJ814" s="2" t="str">
        <f>IF(OR(Table2[[#This Row],[Initial Engagement Attempt Date]]="",Table2[[#This Row],[FTC Screening Date]]=""),"",IFERROR(NETWORKDAYS(Table2[[#This Row],[Initial Engagement Attempt Date]],Table2[[#This Row],[FTC Screening Date]],Holidays),""))</f>
        <v/>
      </c>
      <c r="AK81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14" s="4">
        <f>COUNTIFS(Table2[Agency Name],Table2[[#This Row],[Agency Name]],Table2[Client ID],Table2[[#This Row],[Client ID]])</f>
        <v>0</v>
      </c>
    </row>
    <row r="815" spans="12:38">
      <c r="L815" s="13"/>
      <c r="M815" s="13"/>
      <c r="N815" s="13"/>
      <c r="P815" s="13"/>
      <c r="W815" s="13"/>
      <c r="X815" s="13"/>
      <c r="AA81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1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15" s="4" t="str" cm="1">
        <f t="array" aca="1" ref="AC81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15" s="4">
        <f ca="1">LEN(Table2[[#This Row],[Data Checks]])</f>
        <v>0</v>
      </c>
      <c r="AE815" s="4" t="str">
        <f>IF(LEN(TRIM(Table2[[#This Row],[Referral Date]]))=0,"",IFERROR(NETWORKDAYS(Table2[[#This Row],[Referral Date]],EOMONTH(DATE('Reporting Month'!$B$2,'Reporting Month'!$B$1,1),0),Holidays),-NETWORKDAYS(EOMONTH(DATE('Reporting Month'!$B$2,'Reporting Month'!$B$1,1),0),Table2[[#This Row],[Referral Date]],Holidays)))</f>
        <v/>
      </c>
      <c r="AF81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15" s="4" t="str">
        <f>IF(OR(Table2[[#This Row],[Referral Date]]="",Table2[[#This Row],[FTC Screening Date]]=""),"",IFERROR(DATEDIF(Table2[[#This Row],[Referral Date]],Table2[[#This Row],[FTC Screening Date]],"d"),IFERROR(IF(DATEDIF(Table2[[#This Row],[FTC Screening Date]],Table2[[#This Row],[Referral Date]],"d")&gt;0,0,""),"")))</f>
        <v/>
      </c>
      <c r="AH815" s="4" t="str">
        <f>IFERROR(VLOOKUP(Table2[[#This Row],[Agency Name]],'Dropdown Values'!A:B,2,FALSE),"")</f>
        <v/>
      </c>
      <c r="AI815" s="2" t="str">
        <f>IF(OR(Table2[[#This Row],[Current Investigation Start Date]]="",Table2[[#This Row],[Referral Date]]=""),"",IFERROR(NETWORKDAYS(I815,J815,Holidays),""))</f>
        <v/>
      </c>
      <c r="AJ815" s="2" t="str">
        <f>IF(OR(Table2[[#This Row],[Initial Engagement Attempt Date]]="",Table2[[#This Row],[FTC Screening Date]]=""),"",IFERROR(NETWORKDAYS(Table2[[#This Row],[Initial Engagement Attempt Date]],Table2[[#This Row],[FTC Screening Date]],Holidays),""))</f>
        <v/>
      </c>
      <c r="AK81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15" s="4">
        <f>COUNTIFS(Table2[Agency Name],Table2[[#This Row],[Agency Name]],Table2[Client ID],Table2[[#This Row],[Client ID]])</f>
        <v>0</v>
      </c>
    </row>
    <row r="816" spans="12:38">
      <c r="L816" s="13"/>
      <c r="M816" s="13"/>
      <c r="N816" s="13"/>
      <c r="P816" s="13"/>
      <c r="W816" s="13"/>
      <c r="X816" s="13"/>
      <c r="AA81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1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16" s="4" t="str" cm="1">
        <f t="array" aca="1" ref="AC81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16" s="4">
        <f ca="1">LEN(Table2[[#This Row],[Data Checks]])</f>
        <v>0</v>
      </c>
      <c r="AE816" s="4" t="str">
        <f>IF(LEN(TRIM(Table2[[#This Row],[Referral Date]]))=0,"",IFERROR(NETWORKDAYS(Table2[[#This Row],[Referral Date]],EOMONTH(DATE('Reporting Month'!$B$2,'Reporting Month'!$B$1,1),0),Holidays),-NETWORKDAYS(EOMONTH(DATE('Reporting Month'!$B$2,'Reporting Month'!$B$1,1),0),Table2[[#This Row],[Referral Date]],Holidays)))</f>
        <v/>
      </c>
      <c r="AF81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16" s="4" t="str">
        <f>IF(OR(Table2[[#This Row],[Referral Date]]="",Table2[[#This Row],[FTC Screening Date]]=""),"",IFERROR(DATEDIF(Table2[[#This Row],[Referral Date]],Table2[[#This Row],[FTC Screening Date]],"d"),IFERROR(IF(DATEDIF(Table2[[#This Row],[FTC Screening Date]],Table2[[#This Row],[Referral Date]],"d")&gt;0,0,""),"")))</f>
        <v/>
      </c>
      <c r="AH816" s="4" t="str">
        <f>IFERROR(VLOOKUP(Table2[[#This Row],[Agency Name]],'Dropdown Values'!A:B,2,FALSE),"")</f>
        <v/>
      </c>
      <c r="AI816" s="2" t="str">
        <f>IF(OR(Table2[[#This Row],[Current Investigation Start Date]]="",Table2[[#This Row],[Referral Date]]=""),"",IFERROR(NETWORKDAYS(I816,J816,Holidays),""))</f>
        <v/>
      </c>
      <c r="AJ816" s="2" t="str">
        <f>IF(OR(Table2[[#This Row],[Initial Engagement Attempt Date]]="",Table2[[#This Row],[FTC Screening Date]]=""),"",IFERROR(NETWORKDAYS(Table2[[#This Row],[Initial Engagement Attempt Date]],Table2[[#This Row],[FTC Screening Date]],Holidays),""))</f>
        <v/>
      </c>
      <c r="AK81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16" s="4">
        <f>COUNTIFS(Table2[Agency Name],Table2[[#This Row],[Agency Name]],Table2[Client ID],Table2[[#This Row],[Client ID]])</f>
        <v>0</v>
      </c>
    </row>
    <row r="817" spans="12:38">
      <c r="L817" s="13"/>
      <c r="M817" s="13"/>
      <c r="N817" s="13"/>
      <c r="P817" s="13"/>
      <c r="W817" s="13"/>
      <c r="X817" s="13"/>
      <c r="AA81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1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17" s="4" t="str" cm="1">
        <f t="array" aca="1" ref="AC81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17" s="4">
        <f ca="1">LEN(Table2[[#This Row],[Data Checks]])</f>
        <v>0</v>
      </c>
      <c r="AE817" s="4" t="str">
        <f>IF(LEN(TRIM(Table2[[#This Row],[Referral Date]]))=0,"",IFERROR(NETWORKDAYS(Table2[[#This Row],[Referral Date]],EOMONTH(DATE('Reporting Month'!$B$2,'Reporting Month'!$B$1,1),0),Holidays),-NETWORKDAYS(EOMONTH(DATE('Reporting Month'!$B$2,'Reporting Month'!$B$1,1),0),Table2[[#This Row],[Referral Date]],Holidays)))</f>
        <v/>
      </c>
      <c r="AF81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17" s="4" t="str">
        <f>IF(OR(Table2[[#This Row],[Referral Date]]="",Table2[[#This Row],[FTC Screening Date]]=""),"",IFERROR(DATEDIF(Table2[[#This Row],[Referral Date]],Table2[[#This Row],[FTC Screening Date]],"d"),IFERROR(IF(DATEDIF(Table2[[#This Row],[FTC Screening Date]],Table2[[#This Row],[Referral Date]],"d")&gt;0,0,""),"")))</f>
        <v/>
      </c>
      <c r="AH817" s="4" t="str">
        <f>IFERROR(VLOOKUP(Table2[[#This Row],[Agency Name]],'Dropdown Values'!A:B,2,FALSE),"")</f>
        <v/>
      </c>
      <c r="AI817" s="2" t="str">
        <f>IF(OR(Table2[[#This Row],[Current Investigation Start Date]]="",Table2[[#This Row],[Referral Date]]=""),"",IFERROR(NETWORKDAYS(I817,J817,Holidays),""))</f>
        <v/>
      </c>
      <c r="AJ817" s="2" t="str">
        <f>IF(OR(Table2[[#This Row],[Initial Engagement Attempt Date]]="",Table2[[#This Row],[FTC Screening Date]]=""),"",IFERROR(NETWORKDAYS(Table2[[#This Row],[Initial Engagement Attempt Date]],Table2[[#This Row],[FTC Screening Date]],Holidays),""))</f>
        <v/>
      </c>
      <c r="AK81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17" s="4">
        <f>COUNTIFS(Table2[Agency Name],Table2[[#This Row],[Agency Name]],Table2[Client ID],Table2[[#This Row],[Client ID]])</f>
        <v>0</v>
      </c>
    </row>
    <row r="818" spans="12:38">
      <c r="L818" s="13"/>
      <c r="M818" s="13"/>
      <c r="N818" s="13"/>
      <c r="P818" s="13"/>
      <c r="W818" s="13"/>
      <c r="X818" s="13"/>
      <c r="AA81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1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18" s="4" t="str" cm="1">
        <f t="array" aca="1" ref="AC81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18" s="4">
        <f ca="1">LEN(Table2[[#This Row],[Data Checks]])</f>
        <v>0</v>
      </c>
      <c r="AE818" s="4" t="str">
        <f>IF(LEN(TRIM(Table2[[#This Row],[Referral Date]]))=0,"",IFERROR(NETWORKDAYS(Table2[[#This Row],[Referral Date]],EOMONTH(DATE('Reporting Month'!$B$2,'Reporting Month'!$B$1,1),0),Holidays),-NETWORKDAYS(EOMONTH(DATE('Reporting Month'!$B$2,'Reporting Month'!$B$1,1),0),Table2[[#This Row],[Referral Date]],Holidays)))</f>
        <v/>
      </c>
      <c r="AF81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18" s="4" t="str">
        <f>IF(OR(Table2[[#This Row],[Referral Date]]="",Table2[[#This Row],[FTC Screening Date]]=""),"",IFERROR(DATEDIF(Table2[[#This Row],[Referral Date]],Table2[[#This Row],[FTC Screening Date]],"d"),IFERROR(IF(DATEDIF(Table2[[#This Row],[FTC Screening Date]],Table2[[#This Row],[Referral Date]],"d")&gt;0,0,""),"")))</f>
        <v/>
      </c>
      <c r="AH818" s="4" t="str">
        <f>IFERROR(VLOOKUP(Table2[[#This Row],[Agency Name]],'Dropdown Values'!A:B,2,FALSE),"")</f>
        <v/>
      </c>
      <c r="AI818" s="2" t="str">
        <f>IF(OR(Table2[[#This Row],[Current Investigation Start Date]]="",Table2[[#This Row],[Referral Date]]=""),"",IFERROR(NETWORKDAYS(I818,J818,Holidays),""))</f>
        <v/>
      </c>
      <c r="AJ818" s="2" t="str">
        <f>IF(OR(Table2[[#This Row],[Initial Engagement Attempt Date]]="",Table2[[#This Row],[FTC Screening Date]]=""),"",IFERROR(NETWORKDAYS(Table2[[#This Row],[Initial Engagement Attempt Date]],Table2[[#This Row],[FTC Screening Date]],Holidays),""))</f>
        <v/>
      </c>
      <c r="AK81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18" s="4">
        <f>COUNTIFS(Table2[Agency Name],Table2[[#This Row],[Agency Name]],Table2[Client ID],Table2[[#This Row],[Client ID]])</f>
        <v>0</v>
      </c>
    </row>
    <row r="819" spans="12:38">
      <c r="L819" s="13"/>
      <c r="M819" s="13"/>
      <c r="N819" s="13"/>
      <c r="P819" s="13"/>
      <c r="W819" s="13"/>
      <c r="X819" s="13"/>
      <c r="AA81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1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19" s="4" t="str" cm="1">
        <f t="array" aca="1" ref="AC81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19" s="4">
        <f ca="1">LEN(Table2[[#This Row],[Data Checks]])</f>
        <v>0</v>
      </c>
      <c r="AE819" s="4" t="str">
        <f>IF(LEN(TRIM(Table2[[#This Row],[Referral Date]]))=0,"",IFERROR(NETWORKDAYS(Table2[[#This Row],[Referral Date]],EOMONTH(DATE('Reporting Month'!$B$2,'Reporting Month'!$B$1,1),0),Holidays),-NETWORKDAYS(EOMONTH(DATE('Reporting Month'!$B$2,'Reporting Month'!$B$1,1),0),Table2[[#This Row],[Referral Date]],Holidays)))</f>
        <v/>
      </c>
      <c r="AF81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19" s="4" t="str">
        <f>IF(OR(Table2[[#This Row],[Referral Date]]="",Table2[[#This Row],[FTC Screening Date]]=""),"",IFERROR(DATEDIF(Table2[[#This Row],[Referral Date]],Table2[[#This Row],[FTC Screening Date]],"d"),IFERROR(IF(DATEDIF(Table2[[#This Row],[FTC Screening Date]],Table2[[#This Row],[Referral Date]],"d")&gt;0,0,""),"")))</f>
        <v/>
      </c>
      <c r="AH819" s="4" t="str">
        <f>IFERROR(VLOOKUP(Table2[[#This Row],[Agency Name]],'Dropdown Values'!A:B,2,FALSE),"")</f>
        <v/>
      </c>
      <c r="AI819" s="2" t="str">
        <f>IF(OR(Table2[[#This Row],[Current Investigation Start Date]]="",Table2[[#This Row],[Referral Date]]=""),"",IFERROR(NETWORKDAYS(I819,J819,Holidays),""))</f>
        <v/>
      </c>
      <c r="AJ819" s="2" t="str">
        <f>IF(OR(Table2[[#This Row],[Initial Engagement Attempt Date]]="",Table2[[#This Row],[FTC Screening Date]]=""),"",IFERROR(NETWORKDAYS(Table2[[#This Row],[Initial Engagement Attempt Date]],Table2[[#This Row],[FTC Screening Date]],Holidays),""))</f>
        <v/>
      </c>
      <c r="AK81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19" s="4">
        <f>COUNTIFS(Table2[Agency Name],Table2[[#This Row],[Agency Name]],Table2[Client ID],Table2[[#This Row],[Client ID]])</f>
        <v>0</v>
      </c>
    </row>
    <row r="820" spans="12:38">
      <c r="L820" s="13"/>
      <c r="M820" s="13"/>
      <c r="N820" s="13"/>
      <c r="P820" s="13"/>
      <c r="W820" s="13"/>
      <c r="X820" s="13"/>
      <c r="AA82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2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20" s="4" t="str" cm="1">
        <f t="array" aca="1" ref="AC82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20" s="4">
        <f ca="1">LEN(Table2[[#This Row],[Data Checks]])</f>
        <v>0</v>
      </c>
      <c r="AE820" s="4" t="str">
        <f>IF(LEN(TRIM(Table2[[#This Row],[Referral Date]]))=0,"",IFERROR(NETWORKDAYS(Table2[[#This Row],[Referral Date]],EOMONTH(DATE('Reporting Month'!$B$2,'Reporting Month'!$B$1,1),0),Holidays),-NETWORKDAYS(EOMONTH(DATE('Reporting Month'!$B$2,'Reporting Month'!$B$1,1),0),Table2[[#This Row],[Referral Date]],Holidays)))</f>
        <v/>
      </c>
      <c r="AF82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20" s="4" t="str">
        <f>IF(OR(Table2[[#This Row],[Referral Date]]="",Table2[[#This Row],[FTC Screening Date]]=""),"",IFERROR(DATEDIF(Table2[[#This Row],[Referral Date]],Table2[[#This Row],[FTC Screening Date]],"d"),IFERROR(IF(DATEDIF(Table2[[#This Row],[FTC Screening Date]],Table2[[#This Row],[Referral Date]],"d")&gt;0,0,""),"")))</f>
        <v/>
      </c>
      <c r="AH820" s="4" t="str">
        <f>IFERROR(VLOOKUP(Table2[[#This Row],[Agency Name]],'Dropdown Values'!A:B,2,FALSE),"")</f>
        <v/>
      </c>
      <c r="AI820" s="2" t="str">
        <f>IF(OR(Table2[[#This Row],[Current Investigation Start Date]]="",Table2[[#This Row],[Referral Date]]=""),"",IFERROR(NETWORKDAYS(I820,J820,Holidays),""))</f>
        <v/>
      </c>
      <c r="AJ820" s="2" t="str">
        <f>IF(OR(Table2[[#This Row],[Initial Engagement Attempt Date]]="",Table2[[#This Row],[FTC Screening Date]]=""),"",IFERROR(NETWORKDAYS(Table2[[#This Row],[Initial Engagement Attempt Date]],Table2[[#This Row],[FTC Screening Date]],Holidays),""))</f>
        <v/>
      </c>
      <c r="AK82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20" s="4">
        <f>COUNTIFS(Table2[Agency Name],Table2[[#This Row],[Agency Name]],Table2[Client ID],Table2[[#This Row],[Client ID]])</f>
        <v>0</v>
      </c>
    </row>
    <row r="821" spans="12:38">
      <c r="L821" s="13"/>
      <c r="M821" s="13"/>
      <c r="N821" s="13"/>
      <c r="P821" s="13"/>
      <c r="W821" s="13"/>
      <c r="X821" s="13"/>
      <c r="AA82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2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21" s="4" t="str" cm="1">
        <f t="array" aca="1" ref="AC82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21" s="4">
        <f ca="1">LEN(Table2[[#This Row],[Data Checks]])</f>
        <v>0</v>
      </c>
      <c r="AE821" s="4" t="str">
        <f>IF(LEN(TRIM(Table2[[#This Row],[Referral Date]]))=0,"",IFERROR(NETWORKDAYS(Table2[[#This Row],[Referral Date]],EOMONTH(DATE('Reporting Month'!$B$2,'Reporting Month'!$B$1,1),0),Holidays),-NETWORKDAYS(EOMONTH(DATE('Reporting Month'!$B$2,'Reporting Month'!$B$1,1),0),Table2[[#This Row],[Referral Date]],Holidays)))</f>
        <v/>
      </c>
      <c r="AF82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21" s="4" t="str">
        <f>IF(OR(Table2[[#This Row],[Referral Date]]="",Table2[[#This Row],[FTC Screening Date]]=""),"",IFERROR(DATEDIF(Table2[[#This Row],[Referral Date]],Table2[[#This Row],[FTC Screening Date]],"d"),IFERROR(IF(DATEDIF(Table2[[#This Row],[FTC Screening Date]],Table2[[#This Row],[Referral Date]],"d")&gt;0,0,""),"")))</f>
        <v/>
      </c>
      <c r="AH821" s="4" t="str">
        <f>IFERROR(VLOOKUP(Table2[[#This Row],[Agency Name]],'Dropdown Values'!A:B,2,FALSE),"")</f>
        <v/>
      </c>
      <c r="AI821" s="2" t="str">
        <f>IF(OR(Table2[[#This Row],[Current Investigation Start Date]]="",Table2[[#This Row],[Referral Date]]=""),"",IFERROR(NETWORKDAYS(I821,J821,Holidays),""))</f>
        <v/>
      </c>
      <c r="AJ821" s="2" t="str">
        <f>IF(OR(Table2[[#This Row],[Initial Engagement Attempt Date]]="",Table2[[#This Row],[FTC Screening Date]]=""),"",IFERROR(NETWORKDAYS(Table2[[#This Row],[Initial Engagement Attempt Date]],Table2[[#This Row],[FTC Screening Date]],Holidays),""))</f>
        <v/>
      </c>
      <c r="AK82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21" s="4">
        <f>COUNTIFS(Table2[Agency Name],Table2[[#This Row],[Agency Name]],Table2[Client ID],Table2[[#This Row],[Client ID]])</f>
        <v>0</v>
      </c>
    </row>
    <row r="822" spans="12:38">
      <c r="L822" s="13"/>
      <c r="M822" s="13"/>
      <c r="N822" s="13"/>
      <c r="P822" s="13"/>
      <c r="W822" s="13"/>
      <c r="X822" s="13"/>
      <c r="AA82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2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22" s="4" t="str" cm="1">
        <f t="array" aca="1" ref="AC82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22" s="4">
        <f ca="1">LEN(Table2[[#This Row],[Data Checks]])</f>
        <v>0</v>
      </c>
      <c r="AE822" s="4" t="str">
        <f>IF(LEN(TRIM(Table2[[#This Row],[Referral Date]]))=0,"",IFERROR(NETWORKDAYS(Table2[[#This Row],[Referral Date]],EOMONTH(DATE('Reporting Month'!$B$2,'Reporting Month'!$B$1,1),0),Holidays),-NETWORKDAYS(EOMONTH(DATE('Reporting Month'!$B$2,'Reporting Month'!$B$1,1),0),Table2[[#This Row],[Referral Date]],Holidays)))</f>
        <v/>
      </c>
      <c r="AF82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22" s="4" t="str">
        <f>IF(OR(Table2[[#This Row],[Referral Date]]="",Table2[[#This Row],[FTC Screening Date]]=""),"",IFERROR(DATEDIF(Table2[[#This Row],[Referral Date]],Table2[[#This Row],[FTC Screening Date]],"d"),IFERROR(IF(DATEDIF(Table2[[#This Row],[FTC Screening Date]],Table2[[#This Row],[Referral Date]],"d")&gt;0,0,""),"")))</f>
        <v/>
      </c>
      <c r="AH822" s="4" t="str">
        <f>IFERROR(VLOOKUP(Table2[[#This Row],[Agency Name]],'Dropdown Values'!A:B,2,FALSE),"")</f>
        <v/>
      </c>
      <c r="AI822" s="2" t="str">
        <f>IF(OR(Table2[[#This Row],[Current Investigation Start Date]]="",Table2[[#This Row],[Referral Date]]=""),"",IFERROR(NETWORKDAYS(I822,J822,Holidays),""))</f>
        <v/>
      </c>
      <c r="AJ822" s="2" t="str">
        <f>IF(OR(Table2[[#This Row],[Initial Engagement Attempt Date]]="",Table2[[#This Row],[FTC Screening Date]]=""),"",IFERROR(NETWORKDAYS(Table2[[#This Row],[Initial Engagement Attempt Date]],Table2[[#This Row],[FTC Screening Date]],Holidays),""))</f>
        <v/>
      </c>
      <c r="AK82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22" s="4">
        <f>COUNTIFS(Table2[Agency Name],Table2[[#This Row],[Agency Name]],Table2[Client ID],Table2[[#This Row],[Client ID]])</f>
        <v>0</v>
      </c>
    </row>
    <row r="823" spans="12:38">
      <c r="L823" s="13"/>
      <c r="M823" s="13"/>
      <c r="N823" s="13"/>
      <c r="P823" s="13"/>
      <c r="W823" s="13"/>
      <c r="X823" s="13"/>
      <c r="AA82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2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23" s="4" t="str" cm="1">
        <f t="array" aca="1" ref="AC82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23" s="4">
        <f ca="1">LEN(Table2[[#This Row],[Data Checks]])</f>
        <v>0</v>
      </c>
      <c r="AE823" s="4" t="str">
        <f>IF(LEN(TRIM(Table2[[#This Row],[Referral Date]]))=0,"",IFERROR(NETWORKDAYS(Table2[[#This Row],[Referral Date]],EOMONTH(DATE('Reporting Month'!$B$2,'Reporting Month'!$B$1,1),0),Holidays),-NETWORKDAYS(EOMONTH(DATE('Reporting Month'!$B$2,'Reporting Month'!$B$1,1),0),Table2[[#This Row],[Referral Date]],Holidays)))</f>
        <v/>
      </c>
      <c r="AF82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23" s="4" t="str">
        <f>IF(OR(Table2[[#This Row],[Referral Date]]="",Table2[[#This Row],[FTC Screening Date]]=""),"",IFERROR(DATEDIF(Table2[[#This Row],[Referral Date]],Table2[[#This Row],[FTC Screening Date]],"d"),IFERROR(IF(DATEDIF(Table2[[#This Row],[FTC Screening Date]],Table2[[#This Row],[Referral Date]],"d")&gt;0,0,""),"")))</f>
        <v/>
      </c>
      <c r="AH823" s="4" t="str">
        <f>IFERROR(VLOOKUP(Table2[[#This Row],[Agency Name]],'Dropdown Values'!A:B,2,FALSE),"")</f>
        <v/>
      </c>
      <c r="AI823" s="2" t="str">
        <f>IF(OR(Table2[[#This Row],[Current Investigation Start Date]]="",Table2[[#This Row],[Referral Date]]=""),"",IFERROR(NETWORKDAYS(I823,J823,Holidays),""))</f>
        <v/>
      </c>
      <c r="AJ823" s="2" t="str">
        <f>IF(OR(Table2[[#This Row],[Initial Engagement Attempt Date]]="",Table2[[#This Row],[FTC Screening Date]]=""),"",IFERROR(NETWORKDAYS(Table2[[#This Row],[Initial Engagement Attempt Date]],Table2[[#This Row],[FTC Screening Date]],Holidays),""))</f>
        <v/>
      </c>
      <c r="AK82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23" s="4">
        <f>COUNTIFS(Table2[Agency Name],Table2[[#This Row],[Agency Name]],Table2[Client ID],Table2[[#This Row],[Client ID]])</f>
        <v>0</v>
      </c>
    </row>
    <row r="824" spans="12:38">
      <c r="L824" s="13"/>
      <c r="M824" s="13"/>
      <c r="N824" s="13"/>
      <c r="P824" s="13"/>
      <c r="W824" s="13"/>
      <c r="X824" s="13"/>
      <c r="AA82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2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24" s="4" t="str" cm="1">
        <f t="array" aca="1" ref="AC82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24" s="4">
        <f ca="1">LEN(Table2[[#This Row],[Data Checks]])</f>
        <v>0</v>
      </c>
      <c r="AE824" s="4" t="str">
        <f>IF(LEN(TRIM(Table2[[#This Row],[Referral Date]]))=0,"",IFERROR(NETWORKDAYS(Table2[[#This Row],[Referral Date]],EOMONTH(DATE('Reporting Month'!$B$2,'Reporting Month'!$B$1,1),0),Holidays),-NETWORKDAYS(EOMONTH(DATE('Reporting Month'!$B$2,'Reporting Month'!$B$1,1),0),Table2[[#This Row],[Referral Date]],Holidays)))</f>
        <v/>
      </c>
      <c r="AF82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24" s="4" t="str">
        <f>IF(OR(Table2[[#This Row],[Referral Date]]="",Table2[[#This Row],[FTC Screening Date]]=""),"",IFERROR(DATEDIF(Table2[[#This Row],[Referral Date]],Table2[[#This Row],[FTC Screening Date]],"d"),IFERROR(IF(DATEDIF(Table2[[#This Row],[FTC Screening Date]],Table2[[#This Row],[Referral Date]],"d")&gt;0,0,""),"")))</f>
        <v/>
      </c>
      <c r="AH824" s="4" t="str">
        <f>IFERROR(VLOOKUP(Table2[[#This Row],[Agency Name]],'Dropdown Values'!A:B,2,FALSE),"")</f>
        <v/>
      </c>
      <c r="AI824" s="2" t="str">
        <f>IF(OR(Table2[[#This Row],[Current Investigation Start Date]]="",Table2[[#This Row],[Referral Date]]=""),"",IFERROR(NETWORKDAYS(I824,J824,Holidays),""))</f>
        <v/>
      </c>
      <c r="AJ824" s="2" t="str">
        <f>IF(OR(Table2[[#This Row],[Initial Engagement Attempt Date]]="",Table2[[#This Row],[FTC Screening Date]]=""),"",IFERROR(NETWORKDAYS(Table2[[#This Row],[Initial Engagement Attempt Date]],Table2[[#This Row],[FTC Screening Date]],Holidays),""))</f>
        <v/>
      </c>
      <c r="AK82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24" s="4">
        <f>COUNTIFS(Table2[Agency Name],Table2[[#This Row],[Agency Name]],Table2[Client ID],Table2[[#This Row],[Client ID]])</f>
        <v>0</v>
      </c>
    </row>
    <row r="825" spans="12:38">
      <c r="L825" s="13"/>
      <c r="M825" s="13"/>
      <c r="N825" s="13"/>
      <c r="P825" s="13"/>
      <c r="W825" s="13"/>
      <c r="X825" s="13"/>
      <c r="AA82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2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25" s="4" t="str" cm="1">
        <f t="array" aca="1" ref="AC82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25" s="4">
        <f ca="1">LEN(Table2[[#This Row],[Data Checks]])</f>
        <v>0</v>
      </c>
      <c r="AE825" s="4" t="str">
        <f>IF(LEN(TRIM(Table2[[#This Row],[Referral Date]]))=0,"",IFERROR(NETWORKDAYS(Table2[[#This Row],[Referral Date]],EOMONTH(DATE('Reporting Month'!$B$2,'Reporting Month'!$B$1,1),0),Holidays),-NETWORKDAYS(EOMONTH(DATE('Reporting Month'!$B$2,'Reporting Month'!$B$1,1),0),Table2[[#This Row],[Referral Date]],Holidays)))</f>
        <v/>
      </c>
      <c r="AF82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25" s="4" t="str">
        <f>IF(OR(Table2[[#This Row],[Referral Date]]="",Table2[[#This Row],[FTC Screening Date]]=""),"",IFERROR(DATEDIF(Table2[[#This Row],[Referral Date]],Table2[[#This Row],[FTC Screening Date]],"d"),IFERROR(IF(DATEDIF(Table2[[#This Row],[FTC Screening Date]],Table2[[#This Row],[Referral Date]],"d")&gt;0,0,""),"")))</f>
        <v/>
      </c>
      <c r="AH825" s="4" t="str">
        <f>IFERROR(VLOOKUP(Table2[[#This Row],[Agency Name]],'Dropdown Values'!A:B,2,FALSE),"")</f>
        <v/>
      </c>
      <c r="AI825" s="2" t="str">
        <f>IF(OR(Table2[[#This Row],[Current Investigation Start Date]]="",Table2[[#This Row],[Referral Date]]=""),"",IFERROR(NETWORKDAYS(I825,J825,Holidays),""))</f>
        <v/>
      </c>
      <c r="AJ825" s="2" t="str">
        <f>IF(OR(Table2[[#This Row],[Initial Engagement Attempt Date]]="",Table2[[#This Row],[FTC Screening Date]]=""),"",IFERROR(NETWORKDAYS(Table2[[#This Row],[Initial Engagement Attempt Date]],Table2[[#This Row],[FTC Screening Date]],Holidays),""))</f>
        <v/>
      </c>
      <c r="AK82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25" s="4">
        <f>COUNTIFS(Table2[Agency Name],Table2[[#This Row],[Agency Name]],Table2[Client ID],Table2[[#This Row],[Client ID]])</f>
        <v>0</v>
      </c>
    </row>
    <row r="826" spans="12:38">
      <c r="L826" s="13"/>
      <c r="M826" s="13"/>
      <c r="N826" s="13"/>
      <c r="P826" s="13"/>
      <c r="W826" s="13"/>
      <c r="X826" s="13"/>
      <c r="AA82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2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26" s="4" t="str" cm="1">
        <f t="array" aca="1" ref="AC82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26" s="4">
        <f ca="1">LEN(Table2[[#This Row],[Data Checks]])</f>
        <v>0</v>
      </c>
      <c r="AE826" s="4" t="str">
        <f>IF(LEN(TRIM(Table2[[#This Row],[Referral Date]]))=0,"",IFERROR(NETWORKDAYS(Table2[[#This Row],[Referral Date]],EOMONTH(DATE('Reporting Month'!$B$2,'Reporting Month'!$B$1,1),0),Holidays),-NETWORKDAYS(EOMONTH(DATE('Reporting Month'!$B$2,'Reporting Month'!$B$1,1),0),Table2[[#This Row],[Referral Date]],Holidays)))</f>
        <v/>
      </c>
      <c r="AF82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26" s="4" t="str">
        <f>IF(OR(Table2[[#This Row],[Referral Date]]="",Table2[[#This Row],[FTC Screening Date]]=""),"",IFERROR(DATEDIF(Table2[[#This Row],[Referral Date]],Table2[[#This Row],[FTC Screening Date]],"d"),IFERROR(IF(DATEDIF(Table2[[#This Row],[FTC Screening Date]],Table2[[#This Row],[Referral Date]],"d")&gt;0,0,""),"")))</f>
        <v/>
      </c>
      <c r="AH826" s="4" t="str">
        <f>IFERROR(VLOOKUP(Table2[[#This Row],[Agency Name]],'Dropdown Values'!A:B,2,FALSE),"")</f>
        <v/>
      </c>
      <c r="AI826" s="2" t="str">
        <f>IF(OR(Table2[[#This Row],[Current Investigation Start Date]]="",Table2[[#This Row],[Referral Date]]=""),"",IFERROR(NETWORKDAYS(I826,J826,Holidays),""))</f>
        <v/>
      </c>
      <c r="AJ826" s="2" t="str">
        <f>IF(OR(Table2[[#This Row],[Initial Engagement Attempt Date]]="",Table2[[#This Row],[FTC Screening Date]]=""),"",IFERROR(NETWORKDAYS(Table2[[#This Row],[Initial Engagement Attempt Date]],Table2[[#This Row],[FTC Screening Date]],Holidays),""))</f>
        <v/>
      </c>
      <c r="AK82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26" s="4">
        <f>COUNTIFS(Table2[Agency Name],Table2[[#This Row],[Agency Name]],Table2[Client ID],Table2[[#This Row],[Client ID]])</f>
        <v>0</v>
      </c>
    </row>
    <row r="827" spans="12:38">
      <c r="L827" s="13"/>
      <c r="M827" s="13"/>
      <c r="N827" s="13"/>
      <c r="P827" s="13"/>
      <c r="W827" s="13"/>
      <c r="X827" s="13"/>
      <c r="AA82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2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27" s="4" t="str" cm="1">
        <f t="array" aca="1" ref="AC82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27" s="4">
        <f ca="1">LEN(Table2[[#This Row],[Data Checks]])</f>
        <v>0</v>
      </c>
      <c r="AE827" s="4" t="str">
        <f>IF(LEN(TRIM(Table2[[#This Row],[Referral Date]]))=0,"",IFERROR(NETWORKDAYS(Table2[[#This Row],[Referral Date]],EOMONTH(DATE('Reporting Month'!$B$2,'Reporting Month'!$B$1,1),0),Holidays),-NETWORKDAYS(EOMONTH(DATE('Reporting Month'!$B$2,'Reporting Month'!$B$1,1),0),Table2[[#This Row],[Referral Date]],Holidays)))</f>
        <v/>
      </c>
      <c r="AF82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27" s="4" t="str">
        <f>IF(OR(Table2[[#This Row],[Referral Date]]="",Table2[[#This Row],[FTC Screening Date]]=""),"",IFERROR(DATEDIF(Table2[[#This Row],[Referral Date]],Table2[[#This Row],[FTC Screening Date]],"d"),IFERROR(IF(DATEDIF(Table2[[#This Row],[FTC Screening Date]],Table2[[#This Row],[Referral Date]],"d")&gt;0,0,""),"")))</f>
        <v/>
      </c>
      <c r="AH827" s="4" t="str">
        <f>IFERROR(VLOOKUP(Table2[[#This Row],[Agency Name]],'Dropdown Values'!A:B,2,FALSE),"")</f>
        <v/>
      </c>
      <c r="AI827" s="2" t="str">
        <f>IF(OR(Table2[[#This Row],[Current Investigation Start Date]]="",Table2[[#This Row],[Referral Date]]=""),"",IFERROR(NETWORKDAYS(I827,J827,Holidays),""))</f>
        <v/>
      </c>
      <c r="AJ827" s="2" t="str">
        <f>IF(OR(Table2[[#This Row],[Initial Engagement Attempt Date]]="",Table2[[#This Row],[FTC Screening Date]]=""),"",IFERROR(NETWORKDAYS(Table2[[#This Row],[Initial Engagement Attempt Date]],Table2[[#This Row],[FTC Screening Date]],Holidays),""))</f>
        <v/>
      </c>
      <c r="AK82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27" s="4">
        <f>COUNTIFS(Table2[Agency Name],Table2[[#This Row],[Agency Name]],Table2[Client ID],Table2[[#This Row],[Client ID]])</f>
        <v>0</v>
      </c>
    </row>
    <row r="828" spans="12:38">
      <c r="L828" s="13"/>
      <c r="M828" s="13"/>
      <c r="N828" s="13"/>
      <c r="P828" s="13"/>
      <c r="W828" s="13"/>
      <c r="X828" s="13"/>
      <c r="AA82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2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28" s="4" t="str" cm="1">
        <f t="array" aca="1" ref="AC82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28" s="4">
        <f ca="1">LEN(Table2[[#This Row],[Data Checks]])</f>
        <v>0</v>
      </c>
      <c r="AE828" s="4" t="str">
        <f>IF(LEN(TRIM(Table2[[#This Row],[Referral Date]]))=0,"",IFERROR(NETWORKDAYS(Table2[[#This Row],[Referral Date]],EOMONTH(DATE('Reporting Month'!$B$2,'Reporting Month'!$B$1,1),0),Holidays),-NETWORKDAYS(EOMONTH(DATE('Reporting Month'!$B$2,'Reporting Month'!$B$1,1),0),Table2[[#This Row],[Referral Date]],Holidays)))</f>
        <v/>
      </c>
      <c r="AF82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28" s="4" t="str">
        <f>IF(OR(Table2[[#This Row],[Referral Date]]="",Table2[[#This Row],[FTC Screening Date]]=""),"",IFERROR(DATEDIF(Table2[[#This Row],[Referral Date]],Table2[[#This Row],[FTC Screening Date]],"d"),IFERROR(IF(DATEDIF(Table2[[#This Row],[FTC Screening Date]],Table2[[#This Row],[Referral Date]],"d")&gt;0,0,""),"")))</f>
        <v/>
      </c>
      <c r="AH828" s="4" t="str">
        <f>IFERROR(VLOOKUP(Table2[[#This Row],[Agency Name]],'Dropdown Values'!A:B,2,FALSE),"")</f>
        <v/>
      </c>
      <c r="AI828" s="2" t="str">
        <f>IF(OR(Table2[[#This Row],[Current Investigation Start Date]]="",Table2[[#This Row],[Referral Date]]=""),"",IFERROR(NETWORKDAYS(I828,J828,Holidays),""))</f>
        <v/>
      </c>
      <c r="AJ828" s="2" t="str">
        <f>IF(OR(Table2[[#This Row],[Initial Engagement Attempt Date]]="",Table2[[#This Row],[FTC Screening Date]]=""),"",IFERROR(NETWORKDAYS(Table2[[#This Row],[Initial Engagement Attempt Date]],Table2[[#This Row],[FTC Screening Date]],Holidays),""))</f>
        <v/>
      </c>
      <c r="AK82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28" s="4">
        <f>COUNTIFS(Table2[Agency Name],Table2[[#This Row],[Agency Name]],Table2[Client ID],Table2[[#This Row],[Client ID]])</f>
        <v>0</v>
      </c>
    </row>
    <row r="829" spans="12:38">
      <c r="L829" s="13"/>
      <c r="M829" s="13"/>
      <c r="N829" s="13"/>
      <c r="P829" s="13"/>
      <c r="W829" s="13"/>
      <c r="X829" s="13"/>
      <c r="AA82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2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29" s="4" t="str" cm="1">
        <f t="array" aca="1" ref="AC82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29" s="4">
        <f ca="1">LEN(Table2[[#This Row],[Data Checks]])</f>
        <v>0</v>
      </c>
      <c r="AE829" s="4" t="str">
        <f>IF(LEN(TRIM(Table2[[#This Row],[Referral Date]]))=0,"",IFERROR(NETWORKDAYS(Table2[[#This Row],[Referral Date]],EOMONTH(DATE('Reporting Month'!$B$2,'Reporting Month'!$B$1,1),0),Holidays),-NETWORKDAYS(EOMONTH(DATE('Reporting Month'!$B$2,'Reporting Month'!$B$1,1),0),Table2[[#This Row],[Referral Date]],Holidays)))</f>
        <v/>
      </c>
      <c r="AF82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29" s="4" t="str">
        <f>IF(OR(Table2[[#This Row],[Referral Date]]="",Table2[[#This Row],[FTC Screening Date]]=""),"",IFERROR(DATEDIF(Table2[[#This Row],[Referral Date]],Table2[[#This Row],[FTC Screening Date]],"d"),IFERROR(IF(DATEDIF(Table2[[#This Row],[FTC Screening Date]],Table2[[#This Row],[Referral Date]],"d")&gt;0,0,""),"")))</f>
        <v/>
      </c>
      <c r="AH829" s="4" t="str">
        <f>IFERROR(VLOOKUP(Table2[[#This Row],[Agency Name]],'Dropdown Values'!A:B,2,FALSE),"")</f>
        <v/>
      </c>
      <c r="AI829" s="2" t="str">
        <f>IF(OR(Table2[[#This Row],[Current Investigation Start Date]]="",Table2[[#This Row],[Referral Date]]=""),"",IFERROR(NETWORKDAYS(I829,J829,Holidays),""))</f>
        <v/>
      </c>
      <c r="AJ829" s="2" t="str">
        <f>IF(OR(Table2[[#This Row],[Initial Engagement Attempt Date]]="",Table2[[#This Row],[FTC Screening Date]]=""),"",IFERROR(NETWORKDAYS(Table2[[#This Row],[Initial Engagement Attempt Date]],Table2[[#This Row],[FTC Screening Date]],Holidays),""))</f>
        <v/>
      </c>
      <c r="AK82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29" s="4">
        <f>COUNTIFS(Table2[Agency Name],Table2[[#This Row],[Agency Name]],Table2[Client ID],Table2[[#This Row],[Client ID]])</f>
        <v>0</v>
      </c>
    </row>
    <row r="830" spans="12:38">
      <c r="L830" s="13"/>
      <c r="M830" s="13"/>
      <c r="N830" s="13"/>
      <c r="P830" s="13"/>
      <c r="W830" s="13"/>
      <c r="X830" s="13"/>
      <c r="AA83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3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30" s="4" t="str" cm="1">
        <f t="array" aca="1" ref="AC83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30" s="4">
        <f ca="1">LEN(Table2[[#This Row],[Data Checks]])</f>
        <v>0</v>
      </c>
      <c r="AE830" s="4" t="str">
        <f>IF(LEN(TRIM(Table2[[#This Row],[Referral Date]]))=0,"",IFERROR(NETWORKDAYS(Table2[[#This Row],[Referral Date]],EOMONTH(DATE('Reporting Month'!$B$2,'Reporting Month'!$B$1,1),0),Holidays),-NETWORKDAYS(EOMONTH(DATE('Reporting Month'!$B$2,'Reporting Month'!$B$1,1),0),Table2[[#This Row],[Referral Date]],Holidays)))</f>
        <v/>
      </c>
      <c r="AF83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30" s="4" t="str">
        <f>IF(OR(Table2[[#This Row],[Referral Date]]="",Table2[[#This Row],[FTC Screening Date]]=""),"",IFERROR(DATEDIF(Table2[[#This Row],[Referral Date]],Table2[[#This Row],[FTC Screening Date]],"d"),IFERROR(IF(DATEDIF(Table2[[#This Row],[FTC Screening Date]],Table2[[#This Row],[Referral Date]],"d")&gt;0,0,""),"")))</f>
        <v/>
      </c>
      <c r="AH830" s="4" t="str">
        <f>IFERROR(VLOOKUP(Table2[[#This Row],[Agency Name]],'Dropdown Values'!A:B,2,FALSE),"")</f>
        <v/>
      </c>
      <c r="AI830" s="2" t="str">
        <f>IF(OR(Table2[[#This Row],[Current Investigation Start Date]]="",Table2[[#This Row],[Referral Date]]=""),"",IFERROR(NETWORKDAYS(I830,J830,Holidays),""))</f>
        <v/>
      </c>
      <c r="AJ830" s="2" t="str">
        <f>IF(OR(Table2[[#This Row],[Initial Engagement Attempt Date]]="",Table2[[#This Row],[FTC Screening Date]]=""),"",IFERROR(NETWORKDAYS(Table2[[#This Row],[Initial Engagement Attempt Date]],Table2[[#This Row],[FTC Screening Date]],Holidays),""))</f>
        <v/>
      </c>
      <c r="AK83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30" s="4">
        <f>COUNTIFS(Table2[Agency Name],Table2[[#This Row],[Agency Name]],Table2[Client ID],Table2[[#This Row],[Client ID]])</f>
        <v>0</v>
      </c>
    </row>
    <row r="831" spans="12:38">
      <c r="L831" s="13"/>
      <c r="M831" s="13"/>
      <c r="N831" s="13"/>
      <c r="P831" s="13"/>
      <c r="W831" s="13"/>
      <c r="X831" s="13"/>
      <c r="AA83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3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31" s="4" t="str" cm="1">
        <f t="array" aca="1" ref="AC83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31" s="4">
        <f ca="1">LEN(Table2[[#This Row],[Data Checks]])</f>
        <v>0</v>
      </c>
      <c r="AE831" s="4" t="str">
        <f>IF(LEN(TRIM(Table2[[#This Row],[Referral Date]]))=0,"",IFERROR(NETWORKDAYS(Table2[[#This Row],[Referral Date]],EOMONTH(DATE('Reporting Month'!$B$2,'Reporting Month'!$B$1,1),0),Holidays),-NETWORKDAYS(EOMONTH(DATE('Reporting Month'!$B$2,'Reporting Month'!$B$1,1),0),Table2[[#This Row],[Referral Date]],Holidays)))</f>
        <v/>
      </c>
      <c r="AF83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31" s="4" t="str">
        <f>IF(OR(Table2[[#This Row],[Referral Date]]="",Table2[[#This Row],[FTC Screening Date]]=""),"",IFERROR(DATEDIF(Table2[[#This Row],[Referral Date]],Table2[[#This Row],[FTC Screening Date]],"d"),IFERROR(IF(DATEDIF(Table2[[#This Row],[FTC Screening Date]],Table2[[#This Row],[Referral Date]],"d")&gt;0,0,""),"")))</f>
        <v/>
      </c>
      <c r="AH831" s="4" t="str">
        <f>IFERROR(VLOOKUP(Table2[[#This Row],[Agency Name]],'Dropdown Values'!A:B,2,FALSE),"")</f>
        <v/>
      </c>
      <c r="AI831" s="2" t="str">
        <f>IF(OR(Table2[[#This Row],[Current Investigation Start Date]]="",Table2[[#This Row],[Referral Date]]=""),"",IFERROR(NETWORKDAYS(I831,J831,Holidays),""))</f>
        <v/>
      </c>
      <c r="AJ831" s="2" t="str">
        <f>IF(OR(Table2[[#This Row],[Initial Engagement Attempt Date]]="",Table2[[#This Row],[FTC Screening Date]]=""),"",IFERROR(NETWORKDAYS(Table2[[#This Row],[Initial Engagement Attempt Date]],Table2[[#This Row],[FTC Screening Date]],Holidays),""))</f>
        <v/>
      </c>
      <c r="AK83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31" s="4">
        <f>COUNTIFS(Table2[Agency Name],Table2[[#This Row],[Agency Name]],Table2[Client ID],Table2[[#This Row],[Client ID]])</f>
        <v>0</v>
      </c>
    </row>
    <row r="832" spans="12:38">
      <c r="L832" s="13"/>
      <c r="M832" s="13"/>
      <c r="N832" s="13"/>
      <c r="P832" s="13"/>
      <c r="W832" s="13"/>
      <c r="X832" s="13"/>
      <c r="AA83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3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32" s="4" t="str" cm="1">
        <f t="array" aca="1" ref="AC83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32" s="4">
        <f ca="1">LEN(Table2[[#This Row],[Data Checks]])</f>
        <v>0</v>
      </c>
      <c r="AE832" s="4" t="str">
        <f>IF(LEN(TRIM(Table2[[#This Row],[Referral Date]]))=0,"",IFERROR(NETWORKDAYS(Table2[[#This Row],[Referral Date]],EOMONTH(DATE('Reporting Month'!$B$2,'Reporting Month'!$B$1,1),0),Holidays),-NETWORKDAYS(EOMONTH(DATE('Reporting Month'!$B$2,'Reporting Month'!$B$1,1),0),Table2[[#This Row],[Referral Date]],Holidays)))</f>
        <v/>
      </c>
      <c r="AF83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32" s="4" t="str">
        <f>IF(OR(Table2[[#This Row],[Referral Date]]="",Table2[[#This Row],[FTC Screening Date]]=""),"",IFERROR(DATEDIF(Table2[[#This Row],[Referral Date]],Table2[[#This Row],[FTC Screening Date]],"d"),IFERROR(IF(DATEDIF(Table2[[#This Row],[FTC Screening Date]],Table2[[#This Row],[Referral Date]],"d")&gt;0,0,""),"")))</f>
        <v/>
      </c>
      <c r="AH832" s="4" t="str">
        <f>IFERROR(VLOOKUP(Table2[[#This Row],[Agency Name]],'Dropdown Values'!A:B,2,FALSE),"")</f>
        <v/>
      </c>
      <c r="AI832" s="2" t="str">
        <f>IF(OR(Table2[[#This Row],[Current Investigation Start Date]]="",Table2[[#This Row],[Referral Date]]=""),"",IFERROR(NETWORKDAYS(I832,J832,Holidays),""))</f>
        <v/>
      </c>
      <c r="AJ832" s="2" t="str">
        <f>IF(OR(Table2[[#This Row],[Initial Engagement Attempt Date]]="",Table2[[#This Row],[FTC Screening Date]]=""),"",IFERROR(NETWORKDAYS(Table2[[#This Row],[Initial Engagement Attempt Date]],Table2[[#This Row],[FTC Screening Date]],Holidays),""))</f>
        <v/>
      </c>
      <c r="AK83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32" s="4">
        <f>COUNTIFS(Table2[Agency Name],Table2[[#This Row],[Agency Name]],Table2[Client ID],Table2[[#This Row],[Client ID]])</f>
        <v>0</v>
      </c>
    </row>
    <row r="833" spans="12:38">
      <c r="L833" s="13"/>
      <c r="M833" s="13"/>
      <c r="N833" s="13"/>
      <c r="P833" s="13"/>
      <c r="W833" s="13"/>
      <c r="X833" s="13"/>
      <c r="AA83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3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33" s="4" t="str" cm="1">
        <f t="array" aca="1" ref="AC83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33" s="4">
        <f ca="1">LEN(Table2[[#This Row],[Data Checks]])</f>
        <v>0</v>
      </c>
      <c r="AE833" s="4" t="str">
        <f>IF(LEN(TRIM(Table2[[#This Row],[Referral Date]]))=0,"",IFERROR(NETWORKDAYS(Table2[[#This Row],[Referral Date]],EOMONTH(DATE('Reporting Month'!$B$2,'Reporting Month'!$B$1,1),0),Holidays),-NETWORKDAYS(EOMONTH(DATE('Reporting Month'!$B$2,'Reporting Month'!$B$1,1),0),Table2[[#This Row],[Referral Date]],Holidays)))</f>
        <v/>
      </c>
      <c r="AF83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33" s="4" t="str">
        <f>IF(OR(Table2[[#This Row],[Referral Date]]="",Table2[[#This Row],[FTC Screening Date]]=""),"",IFERROR(DATEDIF(Table2[[#This Row],[Referral Date]],Table2[[#This Row],[FTC Screening Date]],"d"),IFERROR(IF(DATEDIF(Table2[[#This Row],[FTC Screening Date]],Table2[[#This Row],[Referral Date]],"d")&gt;0,0,""),"")))</f>
        <v/>
      </c>
      <c r="AH833" s="4" t="str">
        <f>IFERROR(VLOOKUP(Table2[[#This Row],[Agency Name]],'Dropdown Values'!A:B,2,FALSE),"")</f>
        <v/>
      </c>
      <c r="AI833" s="2" t="str">
        <f>IF(OR(Table2[[#This Row],[Current Investigation Start Date]]="",Table2[[#This Row],[Referral Date]]=""),"",IFERROR(NETWORKDAYS(I833,J833,Holidays),""))</f>
        <v/>
      </c>
      <c r="AJ833" s="2" t="str">
        <f>IF(OR(Table2[[#This Row],[Initial Engagement Attempt Date]]="",Table2[[#This Row],[FTC Screening Date]]=""),"",IFERROR(NETWORKDAYS(Table2[[#This Row],[Initial Engagement Attempt Date]],Table2[[#This Row],[FTC Screening Date]],Holidays),""))</f>
        <v/>
      </c>
      <c r="AK83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33" s="4">
        <f>COUNTIFS(Table2[Agency Name],Table2[[#This Row],[Agency Name]],Table2[Client ID],Table2[[#This Row],[Client ID]])</f>
        <v>0</v>
      </c>
    </row>
    <row r="834" spans="12:38">
      <c r="L834" s="13"/>
      <c r="M834" s="13"/>
      <c r="N834" s="13"/>
      <c r="P834" s="13"/>
      <c r="W834" s="13"/>
      <c r="X834" s="13"/>
      <c r="AA83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3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34" s="4" t="str" cm="1">
        <f t="array" aca="1" ref="AC83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34" s="4">
        <f ca="1">LEN(Table2[[#This Row],[Data Checks]])</f>
        <v>0</v>
      </c>
      <c r="AE834" s="4" t="str">
        <f>IF(LEN(TRIM(Table2[[#This Row],[Referral Date]]))=0,"",IFERROR(NETWORKDAYS(Table2[[#This Row],[Referral Date]],EOMONTH(DATE('Reporting Month'!$B$2,'Reporting Month'!$B$1,1),0),Holidays),-NETWORKDAYS(EOMONTH(DATE('Reporting Month'!$B$2,'Reporting Month'!$B$1,1),0),Table2[[#This Row],[Referral Date]],Holidays)))</f>
        <v/>
      </c>
      <c r="AF83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34" s="4" t="str">
        <f>IF(OR(Table2[[#This Row],[Referral Date]]="",Table2[[#This Row],[FTC Screening Date]]=""),"",IFERROR(DATEDIF(Table2[[#This Row],[Referral Date]],Table2[[#This Row],[FTC Screening Date]],"d"),IFERROR(IF(DATEDIF(Table2[[#This Row],[FTC Screening Date]],Table2[[#This Row],[Referral Date]],"d")&gt;0,0,""),"")))</f>
        <v/>
      </c>
      <c r="AH834" s="4" t="str">
        <f>IFERROR(VLOOKUP(Table2[[#This Row],[Agency Name]],'Dropdown Values'!A:B,2,FALSE),"")</f>
        <v/>
      </c>
      <c r="AI834" s="2" t="str">
        <f>IF(OR(Table2[[#This Row],[Current Investigation Start Date]]="",Table2[[#This Row],[Referral Date]]=""),"",IFERROR(NETWORKDAYS(I834,J834,Holidays),""))</f>
        <v/>
      </c>
      <c r="AJ834" s="2" t="str">
        <f>IF(OR(Table2[[#This Row],[Initial Engagement Attempt Date]]="",Table2[[#This Row],[FTC Screening Date]]=""),"",IFERROR(NETWORKDAYS(Table2[[#This Row],[Initial Engagement Attempt Date]],Table2[[#This Row],[FTC Screening Date]],Holidays),""))</f>
        <v/>
      </c>
      <c r="AK83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34" s="4">
        <f>COUNTIFS(Table2[Agency Name],Table2[[#This Row],[Agency Name]],Table2[Client ID],Table2[[#This Row],[Client ID]])</f>
        <v>0</v>
      </c>
    </row>
    <row r="835" spans="12:38">
      <c r="L835" s="13"/>
      <c r="M835" s="13"/>
      <c r="N835" s="13"/>
      <c r="P835" s="13"/>
      <c r="W835" s="13"/>
      <c r="X835" s="13"/>
      <c r="AA83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3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35" s="4" t="str" cm="1">
        <f t="array" aca="1" ref="AC83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35" s="4">
        <f ca="1">LEN(Table2[[#This Row],[Data Checks]])</f>
        <v>0</v>
      </c>
      <c r="AE835" s="4" t="str">
        <f>IF(LEN(TRIM(Table2[[#This Row],[Referral Date]]))=0,"",IFERROR(NETWORKDAYS(Table2[[#This Row],[Referral Date]],EOMONTH(DATE('Reporting Month'!$B$2,'Reporting Month'!$B$1,1),0),Holidays),-NETWORKDAYS(EOMONTH(DATE('Reporting Month'!$B$2,'Reporting Month'!$B$1,1),0),Table2[[#This Row],[Referral Date]],Holidays)))</f>
        <v/>
      </c>
      <c r="AF83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35" s="4" t="str">
        <f>IF(OR(Table2[[#This Row],[Referral Date]]="",Table2[[#This Row],[FTC Screening Date]]=""),"",IFERROR(DATEDIF(Table2[[#This Row],[Referral Date]],Table2[[#This Row],[FTC Screening Date]],"d"),IFERROR(IF(DATEDIF(Table2[[#This Row],[FTC Screening Date]],Table2[[#This Row],[Referral Date]],"d")&gt;0,0,""),"")))</f>
        <v/>
      </c>
      <c r="AH835" s="4" t="str">
        <f>IFERROR(VLOOKUP(Table2[[#This Row],[Agency Name]],'Dropdown Values'!A:B,2,FALSE),"")</f>
        <v/>
      </c>
      <c r="AI835" s="2" t="str">
        <f>IF(OR(Table2[[#This Row],[Current Investigation Start Date]]="",Table2[[#This Row],[Referral Date]]=""),"",IFERROR(NETWORKDAYS(I835,J835,Holidays),""))</f>
        <v/>
      </c>
      <c r="AJ835" s="2" t="str">
        <f>IF(OR(Table2[[#This Row],[Initial Engagement Attempt Date]]="",Table2[[#This Row],[FTC Screening Date]]=""),"",IFERROR(NETWORKDAYS(Table2[[#This Row],[Initial Engagement Attempt Date]],Table2[[#This Row],[FTC Screening Date]],Holidays),""))</f>
        <v/>
      </c>
      <c r="AK83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35" s="4">
        <f>COUNTIFS(Table2[Agency Name],Table2[[#This Row],[Agency Name]],Table2[Client ID],Table2[[#This Row],[Client ID]])</f>
        <v>0</v>
      </c>
    </row>
    <row r="836" spans="12:38">
      <c r="L836" s="13"/>
      <c r="M836" s="13"/>
      <c r="N836" s="13"/>
      <c r="P836" s="13"/>
      <c r="W836" s="13"/>
      <c r="X836" s="13"/>
      <c r="AA83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3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36" s="4" t="str" cm="1">
        <f t="array" aca="1" ref="AC83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36" s="4">
        <f ca="1">LEN(Table2[[#This Row],[Data Checks]])</f>
        <v>0</v>
      </c>
      <c r="AE836" s="4" t="str">
        <f>IF(LEN(TRIM(Table2[[#This Row],[Referral Date]]))=0,"",IFERROR(NETWORKDAYS(Table2[[#This Row],[Referral Date]],EOMONTH(DATE('Reporting Month'!$B$2,'Reporting Month'!$B$1,1),0),Holidays),-NETWORKDAYS(EOMONTH(DATE('Reporting Month'!$B$2,'Reporting Month'!$B$1,1),0),Table2[[#This Row],[Referral Date]],Holidays)))</f>
        <v/>
      </c>
      <c r="AF83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36" s="4" t="str">
        <f>IF(OR(Table2[[#This Row],[Referral Date]]="",Table2[[#This Row],[FTC Screening Date]]=""),"",IFERROR(DATEDIF(Table2[[#This Row],[Referral Date]],Table2[[#This Row],[FTC Screening Date]],"d"),IFERROR(IF(DATEDIF(Table2[[#This Row],[FTC Screening Date]],Table2[[#This Row],[Referral Date]],"d")&gt;0,0,""),"")))</f>
        <v/>
      </c>
      <c r="AH836" s="4" t="str">
        <f>IFERROR(VLOOKUP(Table2[[#This Row],[Agency Name]],'Dropdown Values'!A:B,2,FALSE),"")</f>
        <v/>
      </c>
      <c r="AI836" s="2" t="str">
        <f>IF(OR(Table2[[#This Row],[Current Investigation Start Date]]="",Table2[[#This Row],[Referral Date]]=""),"",IFERROR(NETWORKDAYS(I836,J836,Holidays),""))</f>
        <v/>
      </c>
      <c r="AJ836" s="2" t="str">
        <f>IF(OR(Table2[[#This Row],[Initial Engagement Attempt Date]]="",Table2[[#This Row],[FTC Screening Date]]=""),"",IFERROR(NETWORKDAYS(Table2[[#This Row],[Initial Engagement Attempt Date]],Table2[[#This Row],[FTC Screening Date]],Holidays),""))</f>
        <v/>
      </c>
      <c r="AK83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36" s="4">
        <f>COUNTIFS(Table2[Agency Name],Table2[[#This Row],[Agency Name]],Table2[Client ID],Table2[[#This Row],[Client ID]])</f>
        <v>0</v>
      </c>
    </row>
    <row r="837" spans="12:38">
      <c r="L837" s="13"/>
      <c r="M837" s="13"/>
      <c r="N837" s="13"/>
      <c r="P837" s="13"/>
      <c r="W837" s="13"/>
      <c r="X837" s="13"/>
      <c r="AA83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3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37" s="4" t="str" cm="1">
        <f t="array" aca="1" ref="AC83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37" s="4">
        <f ca="1">LEN(Table2[[#This Row],[Data Checks]])</f>
        <v>0</v>
      </c>
      <c r="AE837" s="4" t="str">
        <f>IF(LEN(TRIM(Table2[[#This Row],[Referral Date]]))=0,"",IFERROR(NETWORKDAYS(Table2[[#This Row],[Referral Date]],EOMONTH(DATE('Reporting Month'!$B$2,'Reporting Month'!$B$1,1),0),Holidays),-NETWORKDAYS(EOMONTH(DATE('Reporting Month'!$B$2,'Reporting Month'!$B$1,1),0),Table2[[#This Row],[Referral Date]],Holidays)))</f>
        <v/>
      </c>
      <c r="AF83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37" s="4" t="str">
        <f>IF(OR(Table2[[#This Row],[Referral Date]]="",Table2[[#This Row],[FTC Screening Date]]=""),"",IFERROR(DATEDIF(Table2[[#This Row],[Referral Date]],Table2[[#This Row],[FTC Screening Date]],"d"),IFERROR(IF(DATEDIF(Table2[[#This Row],[FTC Screening Date]],Table2[[#This Row],[Referral Date]],"d")&gt;0,0,""),"")))</f>
        <v/>
      </c>
      <c r="AH837" s="4" t="str">
        <f>IFERROR(VLOOKUP(Table2[[#This Row],[Agency Name]],'Dropdown Values'!A:B,2,FALSE),"")</f>
        <v/>
      </c>
      <c r="AI837" s="2" t="str">
        <f>IF(OR(Table2[[#This Row],[Current Investigation Start Date]]="",Table2[[#This Row],[Referral Date]]=""),"",IFERROR(NETWORKDAYS(I837,J837,Holidays),""))</f>
        <v/>
      </c>
      <c r="AJ837" s="2" t="str">
        <f>IF(OR(Table2[[#This Row],[Initial Engagement Attempt Date]]="",Table2[[#This Row],[FTC Screening Date]]=""),"",IFERROR(NETWORKDAYS(Table2[[#This Row],[Initial Engagement Attempt Date]],Table2[[#This Row],[FTC Screening Date]],Holidays),""))</f>
        <v/>
      </c>
      <c r="AK83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37" s="4">
        <f>COUNTIFS(Table2[Agency Name],Table2[[#This Row],[Agency Name]],Table2[Client ID],Table2[[#This Row],[Client ID]])</f>
        <v>0</v>
      </c>
    </row>
    <row r="838" spans="12:38">
      <c r="L838" s="13"/>
      <c r="M838" s="13"/>
      <c r="N838" s="13"/>
      <c r="P838" s="13"/>
      <c r="W838" s="13"/>
      <c r="X838" s="13"/>
      <c r="AA83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3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38" s="4" t="str" cm="1">
        <f t="array" aca="1" ref="AC83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38" s="4">
        <f ca="1">LEN(Table2[[#This Row],[Data Checks]])</f>
        <v>0</v>
      </c>
      <c r="AE838" s="4" t="str">
        <f>IF(LEN(TRIM(Table2[[#This Row],[Referral Date]]))=0,"",IFERROR(NETWORKDAYS(Table2[[#This Row],[Referral Date]],EOMONTH(DATE('Reporting Month'!$B$2,'Reporting Month'!$B$1,1),0),Holidays),-NETWORKDAYS(EOMONTH(DATE('Reporting Month'!$B$2,'Reporting Month'!$B$1,1),0),Table2[[#This Row],[Referral Date]],Holidays)))</f>
        <v/>
      </c>
      <c r="AF83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38" s="4" t="str">
        <f>IF(OR(Table2[[#This Row],[Referral Date]]="",Table2[[#This Row],[FTC Screening Date]]=""),"",IFERROR(DATEDIF(Table2[[#This Row],[Referral Date]],Table2[[#This Row],[FTC Screening Date]],"d"),IFERROR(IF(DATEDIF(Table2[[#This Row],[FTC Screening Date]],Table2[[#This Row],[Referral Date]],"d")&gt;0,0,""),"")))</f>
        <v/>
      </c>
      <c r="AH838" s="4" t="str">
        <f>IFERROR(VLOOKUP(Table2[[#This Row],[Agency Name]],'Dropdown Values'!A:B,2,FALSE),"")</f>
        <v/>
      </c>
      <c r="AI838" s="2" t="str">
        <f>IF(OR(Table2[[#This Row],[Current Investigation Start Date]]="",Table2[[#This Row],[Referral Date]]=""),"",IFERROR(NETWORKDAYS(I838,J838,Holidays),""))</f>
        <v/>
      </c>
      <c r="AJ838" s="2" t="str">
        <f>IF(OR(Table2[[#This Row],[Initial Engagement Attempt Date]]="",Table2[[#This Row],[FTC Screening Date]]=""),"",IFERROR(NETWORKDAYS(Table2[[#This Row],[Initial Engagement Attempt Date]],Table2[[#This Row],[FTC Screening Date]],Holidays),""))</f>
        <v/>
      </c>
      <c r="AK83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38" s="4">
        <f>COUNTIFS(Table2[Agency Name],Table2[[#This Row],[Agency Name]],Table2[Client ID],Table2[[#This Row],[Client ID]])</f>
        <v>0</v>
      </c>
    </row>
    <row r="839" spans="12:38">
      <c r="L839" s="13"/>
      <c r="M839" s="13"/>
      <c r="N839" s="13"/>
      <c r="P839" s="13"/>
      <c r="W839" s="13"/>
      <c r="X839" s="13"/>
      <c r="AA83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3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39" s="4" t="str" cm="1">
        <f t="array" aca="1" ref="AC83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39" s="4">
        <f ca="1">LEN(Table2[[#This Row],[Data Checks]])</f>
        <v>0</v>
      </c>
      <c r="AE839" s="4" t="str">
        <f>IF(LEN(TRIM(Table2[[#This Row],[Referral Date]]))=0,"",IFERROR(NETWORKDAYS(Table2[[#This Row],[Referral Date]],EOMONTH(DATE('Reporting Month'!$B$2,'Reporting Month'!$B$1,1),0),Holidays),-NETWORKDAYS(EOMONTH(DATE('Reporting Month'!$B$2,'Reporting Month'!$B$1,1),0),Table2[[#This Row],[Referral Date]],Holidays)))</f>
        <v/>
      </c>
      <c r="AF83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39" s="4" t="str">
        <f>IF(OR(Table2[[#This Row],[Referral Date]]="",Table2[[#This Row],[FTC Screening Date]]=""),"",IFERROR(DATEDIF(Table2[[#This Row],[Referral Date]],Table2[[#This Row],[FTC Screening Date]],"d"),IFERROR(IF(DATEDIF(Table2[[#This Row],[FTC Screening Date]],Table2[[#This Row],[Referral Date]],"d")&gt;0,0,""),"")))</f>
        <v/>
      </c>
      <c r="AH839" s="4" t="str">
        <f>IFERROR(VLOOKUP(Table2[[#This Row],[Agency Name]],'Dropdown Values'!A:B,2,FALSE),"")</f>
        <v/>
      </c>
      <c r="AI839" s="2" t="str">
        <f>IF(OR(Table2[[#This Row],[Current Investigation Start Date]]="",Table2[[#This Row],[Referral Date]]=""),"",IFERROR(NETWORKDAYS(I839,J839,Holidays),""))</f>
        <v/>
      </c>
      <c r="AJ839" s="2" t="str">
        <f>IF(OR(Table2[[#This Row],[Initial Engagement Attempt Date]]="",Table2[[#This Row],[FTC Screening Date]]=""),"",IFERROR(NETWORKDAYS(Table2[[#This Row],[Initial Engagement Attempt Date]],Table2[[#This Row],[FTC Screening Date]],Holidays),""))</f>
        <v/>
      </c>
      <c r="AK83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39" s="4">
        <f>COUNTIFS(Table2[Agency Name],Table2[[#This Row],[Agency Name]],Table2[Client ID],Table2[[#This Row],[Client ID]])</f>
        <v>0</v>
      </c>
    </row>
    <row r="840" spans="12:38">
      <c r="L840" s="13"/>
      <c r="M840" s="13"/>
      <c r="N840" s="13"/>
      <c r="P840" s="13"/>
      <c r="W840" s="13"/>
      <c r="X840" s="13"/>
      <c r="AA84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4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40" s="4" t="str" cm="1">
        <f t="array" aca="1" ref="AC84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40" s="4">
        <f ca="1">LEN(Table2[[#This Row],[Data Checks]])</f>
        <v>0</v>
      </c>
      <c r="AE840" s="4" t="str">
        <f>IF(LEN(TRIM(Table2[[#This Row],[Referral Date]]))=0,"",IFERROR(NETWORKDAYS(Table2[[#This Row],[Referral Date]],EOMONTH(DATE('Reporting Month'!$B$2,'Reporting Month'!$B$1,1),0),Holidays),-NETWORKDAYS(EOMONTH(DATE('Reporting Month'!$B$2,'Reporting Month'!$B$1,1),0),Table2[[#This Row],[Referral Date]],Holidays)))</f>
        <v/>
      </c>
      <c r="AF84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40" s="4" t="str">
        <f>IF(OR(Table2[[#This Row],[Referral Date]]="",Table2[[#This Row],[FTC Screening Date]]=""),"",IFERROR(DATEDIF(Table2[[#This Row],[Referral Date]],Table2[[#This Row],[FTC Screening Date]],"d"),IFERROR(IF(DATEDIF(Table2[[#This Row],[FTC Screening Date]],Table2[[#This Row],[Referral Date]],"d")&gt;0,0,""),"")))</f>
        <v/>
      </c>
      <c r="AH840" s="4" t="str">
        <f>IFERROR(VLOOKUP(Table2[[#This Row],[Agency Name]],'Dropdown Values'!A:B,2,FALSE),"")</f>
        <v/>
      </c>
      <c r="AI840" s="2" t="str">
        <f>IF(OR(Table2[[#This Row],[Current Investigation Start Date]]="",Table2[[#This Row],[Referral Date]]=""),"",IFERROR(NETWORKDAYS(I840,J840,Holidays),""))</f>
        <v/>
      </c>
      <c r="AJ840" s="2" t="str">
        <f>IF(OR(Table2[[#This Row],[Initial Engagement Attempt Date]]="",Table2[[#This Row],[FTC Screening Date]]=""),"",IFERROR(NETWORKDAYS(Table2[[#This Row],[Initial Engagement Attempt Date]],Table2[[#This Row],[FTC Screening Date]],Holidays),""))</f>
        <v/>
      </c>
      <c r="AK84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40" s="4">
        <f>COUNTIFS(Table2[Agency Name],Table2[[#This Row],[Agency Name]],Table2[Client ID],Table2[[#This Row],[Client ID]])</f>
        <v>0</v>
      </c>
    </row>
    <row r="841" spans="12:38">
      <c r="L841" s="13"/>
      <c r="M841" s="13"/>
      <c r="N841" s="13"/>
      <c r="P841" s="13"/>
      <c r="W841" s="13"/>
      <c r="X841" s="13"/>
      <c r="AA84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4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41" s="4" t="str" cm="1">
        <f t="array" aca="1" ref="AC84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41" s="4">
        <f ca="1">LEN(Table2[[#This Row],[Data Checks]])</f>
        <v>0</v>
      </c>
      <c r="AE841" s="4" t="str">
        <f>IF(LEN(TRIM(Table2[[#This Row],[Referral Date]]))=0,"",IFERROR(NETWORKDAYS(Table2[[#This Row],[Referral Date]],EOMONTH(DATE('Reporting Month'!$B$2,'Reporting Month'!$B$1,1),0),Holidays),-NETWORKDAYS(EOMONTH(DATE('Reporting Month'!$B$2,'Reporting Month'!$B$1,1),0),Table2[[#This Row],[Referral Date]],Holidays)))</f>
        <v/>
      </c>
      <c r="AF84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41" s="4" t="str">
        <f>IF(OR(Table2[[#This Row],[Referral Date]]="",Table2[[#This Row],[FTC Screening Date]]=""),"",IFERROR(DATEDIF(Table2[[#This Row],[Referral Date]],Table2[[#This Row],[FTC Screening Date]],"d"),IFERROR(IF(DATEDIF(Table2[[#This Row],[FTC Screening Date]],Table2[[#This Row],[Referral Date]],"d")&gt;0,0,""),"")))</f>
        <v/>
      </c>
      <c r="AH841" s="4" t="str">
        <f>IFERROR(VLOOKUP(Table2[[#This Row],[Agency Name]],'Dropdown Values'!A:B,2,FALSE),"")</f>
        <v/>
      </c>
      <c r="AI841" s="2" t="str">
        <f>IF(OR(Table2[[#This Row],[Current Investigation Start Date]]="",Table2[[#This Row],[Referral Date]]=""),"",IFERROR(NETWORKDAYS(I841,J841,Holidays),""))</f>
        <v/>
      </c>
      <c r="AJ841" s="2" t="str">
        <f>IF(OR(Table2[[#This Row],[Initial Engagement Attempt Date]]="",Table2[[#This Row],[FTC Screening Date]]=""),"",IFERROR(NETWORKDAYS(Table2[[#This Row],[Initial Engagement Attempt Date]],Table2[[#This Row],[FTC Screening Date]],Holidays),""))</f>
        <v/>
      </c>
      <c r="AK84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41" s="4">
        <f>COUNTIFS(Table2[Agency Name],Table2[[#This Row],[Agency Name]],Table2[Client ID],Table2[[#This Row],[Client ID]])</f>
        <v>0</v>
      </c>
    </row>
    <row r="842" spans="12:38">
      <c r="L842" s="13"/>
      <c r="M842" s="13"/>
      <c r="N842" s="13"/>
      <c r="P842" s="13"/>
      <c r="W842" s="13"/>
      <c r="X842" s="13"/>
      <c r="AA84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4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42" s="4" t="str" cm="1">
        <f t="array" aca="1" ref="AC84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42" s="4">
        <f ca="1">LEN(Table2[[#This Row],[Data Checks]])</f>
        <v>0</v>
      </c>
      <c r="AE842" s="4" t="str">
        <f>IF(LEN(TRIM(Table2[[#This Row],[Referral Date]]))=0,"",IFERROR(NETWORKDAYS(Table2[[#This Row],[Referral Date]],EOMONTH(DATE('Reporting Month'!$B$2,'Reporting Month'!$B$1,1),0),Holidays),-NETWORKDAYS(EOMONTH(DATE('Reporting Month'!$B$2,'Reporting Month'!$B$1,1),0),Table2[[#This Row],[Referral Date]],Holidays)))</f>
        <v/>
      </c>
      <c r="AF84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42" s="4" t="str">
        <f>IF(OR(Table2[[#This Row],[Referral Date]]="",Table2[[#This Row],[FTC Screening Date]]=""),"",IFERROR(DATEDIF(Table2[[#This Row],[Referral Date]],Table2[[#This Row],[FTC Screening Date]],"d"),IFERROR(IF(DATEDIF(Table2[[#This Row],[FTC Screening Date]],Table2[[#This Row],[Referral Date]],"d")&gt;0,0,""),"")))</f>
        <v/>
      </c>
      <c r="AH842" s="4" t="str">
        <f>IFERROR(VLOOKUP(Table2[[#This Row],[Agency Name]],'Dropdown Values'!A:B,2,FALSE),"")</f>
        <v/>
      </c>
      <c r="AI842" s="2" t="str">
        <f>IF(OR(Table2[[#This Row],[Current Investigation Start Date]]="",Table2[[#This Row],[Referral Date]]=""),"",IFERROR(NETWORKDAYS(I842,J842,Holidays),""))</f>
        <v/>
      </c>
      <c r="AJ842" s="2" t="str">
        <f>IF(OR(Table2[[#This Row],[Initial Engagement Attempt Date]]="",Table2[[#This Row],[FTC Screening Date]]=""),"",IFERROR(NETWORKDAYS(Table2[[#This Row],[Initial Engagement Attempt Date]],Table2[[#This Row],[FTC Screening Date]],Holidays),""))</f>
        <v/>
      </c>
      <c r="AK84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42" s="4">
        <f>COUNTIFS(Table2[Agency Name],Table2[[#This Row],[Agency Name]],Table2[Client ID],Table2[[#This Row],[Client ID]])</f>
        <v>0</v>
      </c>
    </row>
    <row r="843" spans="12:38">
      <c r="L843" s="13"/>
      <c r="M843" s="13"/>
      <c r="N843" s="13"/>
      <c r="P843" s="13"/>
      <c r="W843" s="13"/>
      <c r="X843" s="13"/>
      <c r="AA84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4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43" s="4" t="str" cm="1">
        <f t="array" aca="1" ref="AC84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43" s="4">
        <f ca="1">LEN(Table2[[#This Row],[Data Checks]])</f>
        <v>0</v>
      </c>
      <c r="AE843" s="4" t="str">
        <f>IF(LEN(TRIM(Table2[[#This Row],[Referral Date]]))=0,"",IFERROR(NETWORKDAYS(Table2[[#This Row],[Referral Date]],EOMONTH(DATE('Reporting Month'!$B$2,'Reporting Month'!$B$1,1),0),Holidays),-NETWORKDAYS(EOMONTH(DATE('Reporting Month'!$B$2,'Reporting Month'!$B$1,1),0),Table2[[#This Row],[Referral Date]],Holidays)))</f>
        <v/>
      </c>
      <c r="AF84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43" s="4" t="str">
        <f>IF(OR(Table2[[#This Row],[Referral Date]]="",Table2[[#This Row],[FTC Screening Date]]=""),"",IFERROR(DATEDIF(Table2[[#This Row],[Referral Date]],Table2[[#This Row],[FTC Screening Date]],"d"),IFERROR(IF(DATEDIF(Table2[[#This Row],[FTC Screening Date]],Table2[[#This Row],[Referral Date]],"d")&gt;0,0,""),"")))</f>
        <v/>
      </c>
      <c r="AH843" s="4" t="str">
        <f>IFERROR(VLOOKUP(Table2[[#This Row],[Agency Name]],'Dropdown Values'!A:B,2,FALSE),"")</f>
        <v/>
      </c>
      <c r="AI843" s="2" t="str">
        <f>IF(OR(Table2[[#This Row],[Current Investigation Start Date]]="",Table2[[#This Row],[Referral Date]]=""),"",IFERROR(NETWORKDAYS(I843,J843,Holidays),""))</f>
        <v/>
      </c>
      <c r="AJ843" s="2" t="str">
        <f>IF(OR(Table2[[#This Row],[Initial Engagement Attempt Date]]="",Table2[[#This Row],[FTC Screening Date]]=""),"",IFERROR(NETWORKDAYS(Table2[[#This Row],[Initial Engagement Attempt Date]],Table2[[#This Row],[FTC Screening Date]],Holidays),""))</f>
        <v/>
      </c>
      <c r="AK84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43" s="4">
        <f>COUNTIFS(Table2[Agency Name],Table2[[#This Row],[Agency Name]],Table2[Client ID],Table2[[#This Row],[Client ID]])</f>
        <v>0</v>
      </c>
    </row>
    <row r="844" spans="12:38">
      <c r="L844" s="13"/>
      <c r="M844" s="13"/>
      <c r="N844" s="13"/>
      <c r="P844" s="13"/>
      <c r="W844" s="13"/>
      <c r="X844" s="13"/>
      <c r="AA84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4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44" s="4" t="str" cm="1">
        <f t="array" aca="1" ref="AC84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44" s="4">
        <f ca="1">LEN(Table2[[#This Row],[Data Checks]])</f>
        <v>0</v>
      </c>
      <c r="AE844" s="4" t="str">
        <f>IF(LEN(TRIM(Table2[[#This Row],[Referral Date]]))=0,"",IFERROR(NETWORKDAYS(Table2[[#This Row],[Referral Date]],EOMONTH(DATE('Reporting Month'!$B$2,'Reporting Month'!$B$1,1),0),Holidays),-NETWORKDAYS(EOMONTH(DATE('Reporting Month'!$B$2,'Reporting Month'!$B$1,1),0),Table2[[#This Row],[Referral Date]],Holidays)))</f>
        <v/>
      </c>
      <c r="AF84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44" s="4" t="str">
        <f>IF(OR(Table2[[#This Row],[Referral Date]]="",Table2[[#This Row],[FTC Screening Date]]=""),"",IFERROR(DATEDIF(Table2[[#This Row],[Referral Date]],Table2[[#This Row],[FTC Screening Date]],"d"),IFERROR(IF(DATEDIF(Table2[[#This Row],[FTC Screening Date]],Table2[[#This Row],[Referral Date]],"d")&gt;0,0,""),"")))</f>
        <v/>
      </c>
      <c r="AH844" s="4" t="str">
        <f>IFERROR(VLOOKUP(Table2[[#This Row],[Agency Name]],'Dropdown Values'!A:B,2,FALSE),"")</f>
        <v/>
      </c>
      <c r="AI844" s="2" t="str">
        <f>IF(OR(Table2[[#This Row],[Current Investigation Start Date]]="",Table2[[#This Row],[Referral Date]]=""),"",IFERROR(NETWORKDAYS(I844,J844,Holidays),""))</f>
        <v/>
      </c>
      <c r="AJ844" s="2" t="str">
        <f>IF(OR(Table2[[#This Row],[Initial Engagement Attempt Date]]="",Table2[[#This Row],[FTC Screening Date]]=""),"",IFERROR(NETWORKDAYS(Table2[[#This Row],[Initial Engagement Attempt Date]],Table2[[#This Row],[FTC Screening Date]],Holidays),""))</f>
        <v/>
      </c>
      <c r="AK84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44" s="4">
        <f>COUNTIFS(Table2[Agency Name],Table2[[#This Row],[Agency Name]],Table2[Client ID],Table2[[#This Row],[Client ID]])</f>
        <v>0</v>
      </c>
    </row>
    <row r="845" spans="12:38">
      <c r="L845" s="13"/>
      <c r="M845" s="13"/>
      <c r="N845" s="13"/>
      <c r="P845" s="13"/>
      <c r="W845" s="13"/>
      <c r="X845" s="13"/>
      <c r="AA84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4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45" s="4" t="str" cm="1">
        <f t="array" aca="1" ref="AC84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45" s="4">
        <f ca="1">LEN(Table2[[#This Row],[Data Checks]])</f>
        <v>0</v>
      </c>
      <c r="AE845" s="4" t="str">
        <f>IF(LEN(TRIM(Table2[[#This Row],[Referral Date]]))=0,"",IFERROR(NETWORKDAYS(Table2[[#This Row],[Referral Date]],EOMONTH(DATE('Reporting Month'!$B$2,'Reporting Month'!$B$1,1),0),Holidays),-NETWORKDAYS(EOMONTH(DATE('Reporting Month'!$B$2,'Reporting Month'!$B$1,1),0),Table2[[#This Row],[Referral Date]],Holidays)))</f>
        <v/>
      </c>
      <c r="AF84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45" s="4" t="str">
        <f>IF(OR(Table2[[#This Row],[Referral Date]]="",Table2[[#This Row],[FTC Screening Date]]=""),"",IFERROR(DATEDIF(Table2[[#This Row],[Referral Date]],Table2[[#This Row],[FTC Screening Date]],"d"),IFERROR(IF(DATEDIF(Table2[[#This Row],[FTC Screening Date]],Table2[[#This Row],[Referral Date]],"d")&gt;0,0,""),"")))</f>
        <v/>
      </c>
      <c r="AH845" s="4" t="str">
        <f>IFERROR(VLOOKUP(Table2[[#This Row],[Agency Name]],'Dropdown Values'!A:B,2,FALSE),"")</f>
        <v/>
      </c>
      <c r="AI845" s="2" t="str">
        <f>IF(OR(Table2[[#This Row],[Current Investigation Start Date]]="",Table2[[#This Row],[Referral Date]]=""),"",IFERROR(NETWORKDAYS(I845,J845,Holidays),""))</f>
        <v/>
      </c>
      <c r="AJ845" s="2" t="str">
        <f>IF(OR(Table2[[#This Row],[Initial Engagement Attempt Date]]="",Table2[[#This Row],[FTC Screening Date]]=""),"",IFERROR(NETWORKDAYS(Table2[[#This Row],[Initial Engagement Attempt Date]],Table2[[#This Row],[FTC Screening Date]],Holidays),""))</f>
        <v/>
      </c>
      <c r="AK84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45" s="4">
        <f>COUNTIFS(Table2[Agency Name],Table2[[#This Row],[Agency Name]],Table2[Client ID],Table2[[#This Row],[Client ID]])</f>
        <v>0</v>
      </c>
    </row>
    <row r="846" spans="12:38">
      <c r="L846" s="13"/>
      <c r="M846" s="13"/>
      <c r="N846" s="13"/>
      <c r="P846" s="13"/>
      <c r="W846" s="13"/>
      <c r="X846" s="13"/>
      <c r="AA84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4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46" s="4" t="str" cm="1">
        <f t="array" aca="1" ref="AC84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46" s="4">
        <f ca="1">LEN(Table2[[#This Row],[Data Checks]])</f>
        <v>0</v>
      </c>
      <c r="AE846" s="4" t="str">
        <f>IF(LEN(TRIM(Table2[[#This Row],[Referral Date]]))=0,"",IFERROR(NETWORKDAYS(Table2[[#This Row],[Referral Date]],EOMONTH(DATE('Reporting Month'!$B$2,'Reporting Month'!$B$1,1),0),Holidays),-NETWORKDAYS(EOMONTH(DATE('Reporting Month'!$B$2,'Reporting Month'!$B$1,1),0),Table2[[#This Row],[Referral Date]],Holidays)))</f>
        <v/>
      </c>
      <c r="AF84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46" s="4" t="str">
        <f>IF(OR(Table2[[#This Row],[Referral Date]]="",Table2[[#This Row],[FTC Screening Date]]=""),"",IFERROR(DATEDIF(Table2[[#This Row],[Referral Date]],Table2[[#This Row],[FTC Screening Date]],"d"),IFERROR(IF(DATEDIF(Table2[[#This Row],[FTC Screening Date]],Table2[[#This Row],[Referral Date]],"d")&gt;0,0,""),"")))</f>
        <v/>
      </c>
      <c r="AH846" s="4" t="str">
        <f>IFERROR(VLOOKUP(Table2[[#This Row],[Agency Name]],'Dropdown Values'!A:B,2,FALSE),"")</f>
        <v/>
      </c>
      <c r="AI846" s="2" t="str">
        <f>IF(OR(Table2[[#This Row],[Current Investigation Start Date]]="",Table2[[#This Row],[Referral Date]]=""),"",IFERROR(NETWORKDAYS(I846,J846,Holidays),""))</f>
        <v/>
      </c>
      <c r="AJ846" s="2" t="str">
        <f>IF(OR(Table2[[#This Row],[Initial Engagement Attempt Date]]="",Table2[[#This Row],[FTC Screening Date]]=""),"",IFERROR(NETWORKDAYS(Table2[[#This Row],[Initial Engagement Attempt Date]],Table2[[#This Row],[FTC Screening Date]],Holidays),""))</f>
        <v/>
      </c>
      <c r="AK84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46" s="4">
        <f>COUNTIFS(Table2[Agency Name],Table2[[#This Row],[Agency Name]],Table2[Client ID],Table2[[#This Row],[Client ID]])</f>
        <v>0</v>
      </c>
    </row>
    <row r="847" spans="12:38">
      <c r="L847" s="13"/>
      <c r="M847" s="13"/>
      <c r="N847" s="13"/>
      <c r="P847" s="13"/>
      <c r="W847" s="13"/>
      <c r="X847" s="13"/>
      <c r="AA84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4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47" s="4" t="str" cm="1">
        <f t="array" aca="1" ref="AC84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47" s="4">
        <f ca="1">LEN(Table2[[#This Row],[Data Checks]])</f>
        <v>0</v>
      </c>
      <c r="AE847" s="4" t="str">
        <f>IF(LEN(TRIM(Table2[[#This Row],[Referral Date]]))=0,"",IFERROR(NETWORKDAYS(Table2[[#This Row],[Referral Date]],EOMONTH(DATE('Reporting Month'!$B$2,'Reporting Month'!$B$1,1),0),Holidays),-NETWORKDAYS(EOMONTH(DATE('Reporting Month'!$B$2,'Reporting Month'!$B$1,1),0),Table2[[#This Row],[Referral Date]],Holidays)))</f>
        <v/>
      </c>
      <c r="AF84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47" s="4" t="str">
        <f>IF(OR(Table2[[#This Row],[Referral Date]]="",Table2[[#This Row],[FTC Screening Date]]=""),"",IFERROR(DATEDIF(Table2[[#This Row],[Referral Date]],Table2[[#This Row],[FTC Screening Date]],"d"),IFERROR(IF(DATEDIF(Table2[[#This Row],[FTC Screening Date]],Table2[[#This Row],[Referral Date]],"d")&gt;0,0,""),"")))</f>
        <v/>
      </c>
      <c r="AH847" s="4" t="str">
        <f>IFERROR(VLOOKUP(Table2[[#This Row],[Agency Name]],'Dropdown Values'!A:B,2,FALSE),"")</f>
        <v/>
      </c>
      <c r="AI847" s="2" t="str">
        <f>IF(OR(Table2[[#This Row],[Current Investigation Start Date]]="",Table2[[#This Row],[Referral Date]]=""),"",IFERROR(NETWORKDAYS(I847,J847,Holidays),""))</f>
        <v/>
      </c>
      <c r="AJ847" s="2" t="str">
        <f>IF(OR(Table2[[#This Row],[Initial Engagement Attempt Date]]="",Table2[[#This Row],[FTC Screening Date]]=""),"",IFERROR(NETWORKDAYS(Table2[[#This Row],[Initial Engagement Attempt Date]],Table2[[#This Row],[FTC Screening Date]],Holidays),""))</f>
        <v/>
      </c>
      <c r="AK84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47" s="4">
        <f>COUNTIFS(Table2[Agency Name],Table2[[#This Row],[Agency Name]],Table2[Client ID],Table2[[#This Row],[Client ID]])</f>
        <v>0</v>
      </c>
    </row>
    <row r="848" spans="12:38">
      <c r="L848" s="13"/>
      <c r="M848" s="13"/>
      <c r="N848" s="13"/>
      <c r="P848" s="13"/>
      <c r="W848" s="13"/>
      <c r="X848" s="13"/>
      <c r="AA84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4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48" s="4" t="str" cm="1">
        <f t="array" aca="1" ref="AC84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48" s="4">
        <f ca="1">LEN(Table2[[#This Row],[Data Checks]])</f>
        <v>0</v>
      </c>
      <c r="AE848" s="4" t="str">
        <f>IF(LEN(TRIM(Table2[[#This Row],[Referral Date]]))=0,"",IFERROR(NETWORKDAYS(Table2[[#This Row],[Referral Date]],EOMONTH(DATE('Reporting Month'!$B$2,'Reporting Month'!$B$1,1),0),Holidays),-NETWORKDAYS(EOMONTH(DATE('Reporting Month'!$B$2,'Reporting Month'!$B$1,1),0),Table2[[#This Row],[Referral Date]],Holidays)))</f>
        <v/>
      </c>
      <c r="AF84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48" s="4" t="str">
        <f>IF(OR(Table2[[#This Row],[Referral Date]]="",Table2[[#This Row],[FTC Screening Date]]=""),"",IFERROR(DATEDIF(Table2[[#This Row],[Referral Date]],Table2[[#This Row],[FTC Screening Date]],"d"),IFERROR(IF(DATEDIF(Table2[[#This Row],[FTC Screening Date]],Table2[[#This Row],[Referral Date]],"d")&gt;0,0,""),"")))</f>
        <v/>
      </c>
      <c r="AH848" s="4" t="str">
        <f>IFERROR(VLOOKUP(Table2[[#This Row],[Agency Name]],'Dropdown Values'!A:B,2,FALSE),"")</f>
        <v/>
      </c>
      <c r="AI848" s="2" t="str">
        <f>IF(OR(Table2[[#This Row],[Current Investigation Start Date]]="",Table2[[#This Row],[Referral Date]]=""),"",IFERROR(NETWORKDAYS(I848,J848,Holidays),""))</f>
        <v/>
      </c>
      <c r="AJ848" s="2" t="str">
        <f>IF(OR(Table2[[#This Row],[Initial Engagement Attempt Date]]="",Table2[[#This Row],[FTC Screening Date]]=""),"",IFERROR(NETWORKDAYS(Table2[[#This Row],[Initial Engagement Attempt Date]],Table2[[#This Row],[FTC Screening Date]],Holidays),""))</f>
        <v/>
      </c>
      <c r="AK84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48" s="4">
        <f>COUNTIFS(Table2[Agency Name],Table2[[#This Row],[Agency Name]],Table2[Client ID],Table2[[#This Row],[Client ID]])</f>
        <v>0</v>
      </c>
    </row>
    <row r="849" spans="12:38">
      <c r="L849" s="13"/>
      <c r="M849" s="13"/>
      <c r="N849" s="13"/>
      <c r="P849" s="13"/>
      <c r="W849" s="13"/>
      <c r="X849" s="13"/>
      <c r="AA84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4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49" s="4" t="str" cm="1">
        <f t="array" aca="1" ref="AC84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49" s="4">
        <f ca="1">LEN(Table2[[#This Row],[Data Checks]])</f>
        <v>0</v>
      </c>
      <c r="AE849" s="4" t="str">
        <f>IF(LEN(TRIM(Table2[[#This Row],[Referral Date]]))=0,"",IFERROR(NETWORKDAYS(Table2[[#This Row],[Referral Date]],EOMONTH(DATE('Reporting Month'!$B$2,'Reporting Month'!$B$1,1),0),Holidays),-NETWORKDAYS(EOMONTH(DATE('Reporting Month'!$B$2,'Reporting Month'!$B$1,1),0),Table2[[#This Row],[Referral Date]],Holidays)))</f>
        <v/>
      </c>
      <c r="AF84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49" s="4" t="str">
        <f>IF(OR(Table2[[#This Row],[Referral Date]]="",Table2[[#This Row],[FTC Screening Date]]=""),"",IFERROR(DATEDIF(Table2[[#This Row],[Referral Date]],Table2[[#This Row],[FTC Screening Date]],"d"),IFERROR(IF(DATEDIF(Table2[[#This Row],[FTC Screening Date]],Table2[[#This Row],[Referral Date]],"d")&gt;0,0,""),"")))</f>
        <v/>
      </c>
      <c r="AH849" s="4" t="str">
        <f>IFERROR(VLOOKUP(Table2[[#This Row],[Agency Name]],'Dropdown Values'!A:B,2,FALSE),"")</f>
        <v/>
      </c>
      <c r="AI849" s="2" t="str">
        <f>IF(OR(Table2[[#This Row],[Current Investigation Start Date]]="",Table2[[#This Row],[Referral Date]]=""),"",IFERROR(NETWORKDAYS(I849,J849,Holidays),""))</f>
        <v/>
      </c>
      <c r="AJ849" s="2" t="str">
        <f>IF(OR(Table2[[#This Row],[Initial Engagement Attempt Date]]="",Table2[[#This Row],[FTC Screening Date]]=""),"",IFERROR(NETWORKDAYS(Table2[[#This Row],[Initial Engagement Attempt Date]],Table2[[#This Row],[FTC Screening Date]],Holidays),""))</f>
        <v/>
      </c>
      <c r="AK84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49" s="4">
        <f>COUNTIFS(Table2[Agency Name],Table2[[#This Row],[Agency Name]],Table2[Client ID],Table2[[#This Row],[Client ID]])</f>
        <v>0</v>
      </c>
    </row>
    <row r="850" spans="12:38">
      <c r="L850" s="13"/>
      <c r="M850" s="13"/>
      <c r="N850" s="13"/>
      <c r="P850" s="13"/>
      <c r="W850" s="13"/>
      <c r="X850" s="13"/>
      <c r="AA85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5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50" s="4" t="str" cm="1">
        <f t="array" aca="1" ref="AC85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50" s="4">
        <f ca="1">LEN(Table2[[#This Row],[Data Checks]])</f>
        <v>0</v>
      </c>
      <c r="AE850" s="4" t="str">
        <f>IF(LEN(TRIM(Table2[[#This Row],[Referral Date]]))=0,"",IFERROR(NETWORKDAYS(Table2[[#This Row],[Referral Date]],EOMONTH(DATE('Reporting Month'!$B$2,'Reporting Month'!$B$1,1),0),Holidays),-NETWORKDAYS(EOMONTH(DATE('Reporting Month'!$B$2,'Reporting Month'!$B$1,1),0),Table2[[#This Row],[Referral Date]],Holidays)))</f>
        <v/>
      </c>
      <c r="AF85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50" s="4" t="str">
        <f>IF(OR(Table2[[#This Row],[Referral Date]]="",Table2[[#This Row],[FTC Screening Date]]=""),"",IFERROR(DATEDIF(Table2[[#This Row],[Referral Date]],Table2[[#This Row],[FTC Screening Date]],"d"),IFERROR(IF(DATEDIF(Table2[[#This Row],[FTC Screening Date]],Table2[[#This Row],[Referral Date]],"d")&gt;0,0,""),"")))</f>
        <v/>
      </c>
      <c r="AH850" s="4" t="str">
        <f>IFERROR(VLOOKUP(Table2[[#This Row],[Agency Name]],'Dropdown Values'!A:B,2,FALSE),"")</f>
        <v/>
      </c>
      <c r="AI850" s="2" t="str">
        <f>IF(OR(Table2[[#This Row],[Current Investigation Start Date]]="",Table2[[#This Row],[Referral Date]]=""),"",IFERROR(NETWORKDAYS(I850,J850,Holidays),""))</f>
        <v/>
      </c>
      <c r="AJ850" s="2" t="str">
        <f>IF(OR(Table2[[#This Row],[Initial Engagement Attempt Date]]="",Table2[[#This Row],[FTC Screening Date]]=""),"",IFERROR(NETWORKDAYS(Table2[[#This Row],[Initial Engagement Attempt Date]],Table2[[#This Row],[FTC Screening Date]],Holidays),""))</f>
        <v/>
      </c>
      <c r="AK85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50" s="4">
        <f>COUNTIFS(Table2[Agency Name],Table2[[#This Row],[Agency Name]],Table2[Client ID],Table2[[#This Row],[Client ID]])</f>
        <v>0</v>
      </c>
    </row>
    <row r="851" spans="12:38">
      <c r="L851" s="13"/>
      <c r="M851" s="13"/>
      <c r="N851" s="13"/>
      <c r="P851" s="13"/>
      <c r="W851" s="13"/>
      <c r="X851" s="13"/>
      <c r="AA85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5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51" s="4" t="str" cm="1">
        <f t="array" aca="1" ref="AC85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51" s="4">
        <f ca="1">LEN(Table2[[#This Row],[Data Checks]])</f>
        <v>0</v>
      </c>
      <c r="AE851" s="4" t="str">
        <f>IF(LEN(TRIM(Table2[[#This Row],[Referral Date]]))=0,"",IFERROR(NETWORKDAYS(Table2[[#This Row],[Referral Date]],EOMONTH(DATE('Reporting Month'!$B$2,'Reporting Month'!$B$1,1),0),Holidays),-NETWORKDAYS(EOMONTH(DATE('Reporting Month'!$B$2,'Reporting Month'!$B$1,1),0),Table2[[#This Row],[Referral Date]],Holidays)))</f>
        <v/>
      </c>
      <c r="AF85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51" s="4" t="str">
        <f>IF(OR(Table2[[#This Row],[Referral Date]]="",Table2[[#This Row],[FTC Screening Date]]=""),"",IFERROR(DATEDIF(Table2[[#This Row],[Referral Date]],Table2[[#This Row],[FTC Screening Date]],"d"),IFERROR(IF(DATEDIF(Table2[[#This Row],[FTC Screening Date]],Table2[[#This Row],[Referral Date]],"d")&gt;0,0,""),"")))</f>
        <v/>
      </c>
      <c r="AH851" s="4" t="str">
        <f>IFERROR(VLOOKUP(Table2[[#This Row],[Agency Name]],'Dropdown Values'!A:B,2,FALSE),"")</f>
        <v/>
      </c>
      <c r="AI851" s="2" t="str">
        <f>IF(OR(Table2[[#This Row],[Current Investigation Start Date]]="",Table2[[#This Row],[Referral Date]]=""),"",IFERROR(NETWORKDAYS(I851,J851,Holidays),""))</f>
        <v/>
      </c>
      <c r="AJ851" s="2" t="str">
        <f>IF(OR(Table2[[#This Row],[Initial Engagement Attempt Date]]="",Table2[[#This Row],[FTC Screening Date]]=""),"",IFERROR(NETWORKDAYS(Table2[[#This Row],[Initial Engagement Attempt Date]],Table2[[#This Row],[FTC Screening Date]],Holidays),""))</f>
        <v/>
      </c>
      <c r="AK85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51" s="4">
        <f>COUNTIFS(Table2[Agency Name],Table2[[#This Row],[Agency Name]],Table2[Client ID],Table2[[#This Row],[Client ID]])</f>
        <v>0</v>
      </c>
    </row>
    <row r="852" spans="12:38">
      <c r="L852" s="13"/>
      <c r="M852" s="13"/>
      <c r="N852" s="13"/>
      <c r="P852" s="13"/>
      <c r="W852" s="13"/>
      <c r="X852" s="13"/>
      <c r="AA85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5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52" s="4" t="str" cm="1">
        <f t="array" aca="1" ref="AC85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52" s="4">
        <f ca="1">LEN(Table2[[#This Row],[Data Checks]])</f>
        <v>0</v>
      </c>
      <c r="AE852" s="4" t="str">
        <f>IF(LEN(TRIM(Table2[[#This Row],[Referral Date]]))=0,"",IFERROR(NETWORKDAYS(Table2[[#This Row],[Referral Date]],EOMONTH(DATE('Reporting Month'!$B$2,'Reporting Month'!$B$1,1),0),Holidays),-NETWORKDAYS(EOMONTH(DATE('Reporting Month'!$B$2,'Reporting Month'!$B$1,1),0),Table2[[#This Row],[Referral Date]],Holidays)))</f>
        <v/>
      </c>
      <c r="AF85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52" s="4" t="str">
        <f>IF(OR(Table2[[#This Row],[Referral Date]]="",Table2[[#This Row],[FTC Screening Date]]=""),"",IFERROR(DATEDIF(Table2[[#This Row],[Referral Date]],Table2[[#This Row],[FTC Screening Date]],"d"),IFERROR(IF(DATEDIF(Table2[[#This Row],[FTC Screening Date]],Table2[[#This Row],[Referral Date]],"d")&gt;0,0,""),"")))</f>
        <v/>
      </c>
      <c r="AH852" s="4" t="str">
        <f>IFERROR(VLOOKUP(Table2[[#This Row],[Agency Name]],'Dropdown Values'!A:B,2,FALSE),"")</f>
        <v/>
      </c>
      <c r="AI852" s="2" t="str">
        <f>IF(OR(Table2[[#This Row],[Current Investigation Start Date]]="",Table2[[#This Row],[Referral Date]]=""),"",IFERROR(NETWORKDAYS(I852,J852,Holidays),""))</f>
        <v/>
      </c>
      <c r="AJ852" s="2" t="str">
        <f>IF(OR(Table2[[#This Row],[Initial Engagement Attempt Date]]="",Table2[[#This Row],[FTC Screening Date]]=""),"",IFERROR(NETWORKDAYS(Table2[[#This Row],[Initial Engagement Attempt Date]],Table2[[#This Row],[FTC Screening Date]],Holidays),""))</f>
        <v/>
      </c>
      <c r="AK85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52" s="4">
        <f>COUNTIFS(Table2[Agency Name],Table2[[#This Row],[Agency Name]],Table2[Client ID],Table2[[#This Row],[Client ID]])</f>
        <v>0</v>
      </c>
    </row>
    <row r="853" spans="12:38">
      <c r="L853" s="13"/>
      <c r="M853" s="13"/>
      <c r="N853" s="13"/>
      <c r="P853" s="13"/>
      <c r="W853" s="13"/>
      <c r="X853" s="13"/>
      <c r="AA85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5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53" s="4" t="str" cm="1">
        <f t="array" aca="1" ref="AC85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53" s="4">
        <f ca="1">LEN(Table2[[#This Row],[Data Checks]])</f>
        <v>0</v>
      </c>
      <c r="AE853" s="4" t="str">
        <f>IF(LEN(TRIM(Table2[[#This Row],[Referral Date]]))=0,"",IFERROR(NETWORKDAYS(Table2[[#This Row],[Referral Date]],EOMONTH(DATE('Reporting Month'!$B$2,'Reporting Month'!$B$1,1),0),Holidays),-NETWORKDAYS(EOMONTH(DATE('Reporting Month'!$B$2,'Reporting Month'!$B$1,1),0),Table2[[#This Row],[Referral Date]],Holidays)))</f>
        <v/>
      </c>
      <c r="AF85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53" s="4" t="str">
        <f>IF(OR(Table2[[#This Row],[Referral Date]]="",Table2[[#This Row],[FTC Screening Date]]=""),"",IFERROR(DATEDIF(Table2[[#This Row],[Referral Date]],Table2[[#This Row],[FTC Screening Date]],"d"),IFERROR(IF(DATEDIF(Table2[[#This Row],[FTC Screening Date]],Table2[[#This Row],[Referral Date]],"d")&gt;0,0,""),"")))</f>
        <v/>
      </c>
      <c r="AH853" s="4" t="str">
        <f>IFERROR(VLOOKUP(Table2[[#This Row],[Agency Name]],'Dropdown Values'!A:B,2,FALSE),"")</f>
        <v/>
      </c>
      <c r="AI853" s="2" t="str">
        <f>IF(OR(Table2[[#This Row],[Current Investigation Start Date]]="",Table2[[#This Row],[Referral Date]]=""),"",IFERROR(NETWORKDAYS(I853,J853,Holidays),""))</f>
        <v/>
      </c>
      <c r="AJ853" s="2" t="str">
        <f>IF(OR(Table2[[#This Row],[Initial Engagement Attempt Date]]="",Table2[[#This Row],[FTC Screening Date]]=""),"",IFERROR(NETWORKDAYS(Table2[[#This Row],[Initial Engagement Attempt Date]],Table2[[#This Row],[FTC Screening Date]],Holidays),""))</f>
        <v/>
      </c>
      <c r="AK85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53" s="4">
        <f>COUNTIFS(Table2[Agency Name],Table2[[#This Row],[Agency Name]],Table2[Client ID],Table2[[#This Row],[Client ID]])</f>
        <v>0</v>
      </c>
    </row>
    <row r="854" spans="12:38">
      <c r="L854" s="13"/>
      <c r="M854" s="13"/>
      <c r="N854" s="13"/>
      <c r="P854" s="13"/>
      <c r="W854" s="13"/>
      <c r="X854" s="13"/>
      <c r="AA85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5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54" s="4" t="str" cm="1">
        <f t="array" aca="1" ref="AC85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54" s="4">
        <f ca="1">LEN(Table2[[#This Row],[Data Checks]])</f>
        <v>0</v>
      </c>
      <c r="AE854" s="4" t="str">
        <f>IF(LEN(TRIM(Table2[[#This Row],[Referral Date]]))=0,"",IFERROR(NETWORKDAYS(Table2[[#This Row],[Referral Date]],EOMONTH(DATE('Reporting Month'!$B$2,'Reporting Month'!$B$1,1),0),Holidays),-NETWORKDAYS(EOMONTH(DATE('Reporting Month'!$B$2,'Reporting Month'!$B$1,1),0),Table2[[#This Row],[Referral Date]],Holidays)))</f>
        <v/>
      </c>
      <c r="AF85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54" s="4" t="str">
        <f>IF(OR(Table2[[#This Row],[Referral Date]]="",Table2[[#This Row],[FTC Screening Date]]=""),"",IFERROR(DATEDIF(Table2[[#This Row],[Referral Date]],Table2[[#This Row],[FTC Screening Date]],"d"),IFERROR(IF(DATEDIF(Table2[[#This Row],[FTC Screening Date]],Table2[[#This Row],[Referral Date]],"d")&gt;0,0,""),"")))</f>
        <v/>
      </c>
      <c r="AH854" s="4" t="str">
        <f>IFERROR(VLOOKUP(Table2[[#This Row],[Agency Name]],'Dropdown Values'!A:B,2,FALSE),"")</f>
        <v/>
      </c>
      <c r="AI854" s="2" t="str">
        <f>IF(OR(Table2[[#This Row],[Current Investigation Start Date]]="",Table2[[#This Row],[Referral Date]]=""),"",IFERROR(NETWORKDAYS(I854,J854,Holidays),""))</f>
        <v/>
      </c>
      <c r="AJ854" s="2" t="str">
        <f>IF(OR(Table2[[#This Row],[Initial Engagement Attempt Date]]="",Table2[[#This Row],[FTC Screening Date]]=""),"",IFERROR(NETWORKDAYS(Table2[[#This Row],[Initial Engagement Attempt Date]],Table2[[#This Row],[FTC Screening Date]],Holidays),""))</f>
        <v/>
      </c>
      <c r="AK85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54" s="4">
        <f>COUNTIFS(Table2[Agency Name],Table2[[#This Row],[Agency Name]],Table2[Client ID],Table2[[#This Row],[Client ID]])</f>
        <v>0</v>
      </c>
    </row>
    <row r="855" spans="12:38">
      <c r="L855" s="13"/>
      <c r="M855" s="13"/>
      <c r="N855" s="13"/>
      <c r="P855" s="13"/>
      <c r="W855" s="13"/>
      <c r="X855" s="13"/>
      <c r="AA85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5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55" s="4" t="str" cm="1">
        <f t="array" aca="1" ref="AC85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55" s="4">
        <f ca="1">LEN(Table2[[#This Row],[Data Checks]])</f>
        <v>0</v>
      </c>
      <c r="AE855" s="4" t="str">
        <f>IF(LEN(TRIM(Table2[[#This Row],[Referral Date]]))=0,"",IFERROR(NETWORKDAYS(Table2[[#This Row],[Referral Date]],EOMONTH(DATE('Reporting Month'!$B$2,'Reporting Month'!$B$1,1),0),Holidays),-NETWORKDAYS(EOMONTH(DATE('Reporting Month'!$B$2,'Reporting Month'!$B$1,1),0),Table2[[#This Row],[Referral Date]],Holidays)))</f>
        <v/>
      </c>
      <c r="AF85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55" s="4" t="str">
        <f>IF(OR(Table2[[#This Row],[Referral Date]]="",Table2[[#This Row],[FTC Screening Date]]=""),"",IFERROR(DATEDIF(Table2[[#This Row],[Referral Date]],Table2[[#This Row],[FTC Screening Date]],"d"),IFERROR(IF(DATEDIF(Table2[[#This Row],[FTC Screening Date]],Table2[[#This Row],[Referral Date]],"d")&gt;0,0,""),"")))</f>
        <v/>
      </c>
      <c r="AH855" s="4" t="str">
        <f>IFERROR(VLOOKUP(Table2[[#This Row],[Agency Name]],'Dropdown Values'!A:B,2,FALSE),"")</f>
        <v/>
      </c>
      <c r="AI855" s="2" t="str">
        <f>IF(OR(Table2[[#This Row],[Current Investigation Start Date]]="",Table2[[#This Row],[Referral Date]]=""),"",IFERROR(NETWORKDAYS(I855,J855,Holidays),""))</f>
        <v/>
      </c>
      <c r="AJ855" s="2" t="str">
        <f>IF(OR(Table2[[#This Row],[Initial Engagement Attempt Date]]="",Table2[[#This Row],[FTC Screening Date]]=""),"",IFERROR(NETWORKDAYS(Table2[[#This Row],[Initial Engagement Attempt Date]],Table2[[#This Row],[FTC Screening Date]],Holidays),""))</f>
        <v/>
      </c>
      <c r="AK85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55" s="4">
        <f>COUNTIFS(Table2[Agency Name],Table2[[#This Row],[Agency Name]],Table2[Client ID],Table2[[#This Row],[Client ID]])</f>
        <v>0</v>
      </c>
    </row>
    <row r="856" spans="12:38">
      <c r="L856" s="13"/>
      <c r="M856" s="13"/>
      <c r="N856" s="13"/>
      <c r="P856" s="13"/>
      <c r="W856" s="13"/>
      <c r="X856" s="13"/>
      <c r="AA85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5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56" s="4" t="str" cm="1">
        <f t="array" aca="1" ref="AC85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56" s="4">
        <f ca="1">LEN(Table2[[#This Row],[Data Checks]])</f>
        <v>0</v>
      </c>
      <c r="AE856" s="4" t="str">
        <f>IF(LEN(TRIM(Table2[[#This Row],[Referral Date]]))=0,"",IFERROR(NETWORKDAYS(Table2[[#This Row],[Referral Date]],EOMONTH(DATE('Reporting Month'!$B$2,'Reporting Month'!$B$1,1),0),Holidays),-NETWORKDAYS(EOMONTH(DATE('Reporting Month'!$B$2,'Reporting Month'!$B$1,1),0),Table2[[#This Row],[Referral Date]],Holidays)))</f>
        <v/>
      </c>
      <c r="AF85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56" s="4" t="str">
        <f>IF(OR(Table2[[#This Row],[Referral Date]]="",Table2[[#This Row],[FTC Screening Date]]=""),"",IFERROR(DATEDIF(Table2[[#This Row],[Referral Date]],Table2[[#This Row],[FTC Screening Date]],"d"),IFERROR(IF(DATEDIF(Table2[[#This Row],[FTC Screening Date]],Table2[[#This Row],[Referral Date]],"d")&gt;0,0,""),"")))</f>
        <v/>
      </c>
      <c r="AH856" s="4" t="str">
        <f>IFERROR(VLOOKUP(Table2[[#This Row],[Agency Name]],'Dropdown Values'!A:B,2,FALSE),"")</f>
        <v/>
      </c>
      <c r="AI856" s="2" t="str">
        <f>IF(OR(Table2[[#This Row],[Current Investigation Start Date]]="",Table2[[#This Row],[Referral Date]]=""),"",IFERROR(NETWORKDAYS(I856,J856,Holidays),""))</f>
        <v/>
      </c>
      <c r="AJ856" s="2" t="str">
        <f>IF(OR(Table2[[#This Row],[Initial Engagement Attempt Date]]="",Table2[[#This Row],[FTC Screening Date]]=""),"",IFERROR(NETWORKDAYS(Table2[[#This Row],[Initial Engagement Attempt Date]],Table2[[#This Row],[FTC Screening Date]],Holidays),""))</f>
        <v/>
      </c>
      <c r="AK85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56" s="4">
        <f>COUNTIFS(Table2[Agency Name],Table2[[#This Row],[Agency Name]],Table2[Client ID],Table2[[#This Row],[Client ID]])</f>
        <v>0</v>
      </c>
    </row>
    <row r="857" spans="12:38">
      <c r="L857" s="13"/>
      <c r="M857" s="13"/>
      <c r="N857" s="13"/>
      <c r="P857" s="13"/>
      <c r="W857" s="13"/>
      <c r="X857" s="13"/>
      <c r="AA85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5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57" s="4" t="str" cm="1">
        <f t="array" aca="1" ref="AC85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57" s="4">
        <f ca="1">LEN(Table2[[#This Row],[Data Checks]])</f>
        <v>0</v>
      </c>
      <c r="AE857" s="4" t="str">
        <f>IF(LEN(TRIM(Table2[[#This Row],[Referral Date]]))=0,"",IFERROR(NETWORKDAYS(Table2[[#This Row],[Referral Date]],EOMONTH(DATE('Reporting Month'!$B$2,'Reporting Month'!$B$1,1),0),Holidays),-NETWORKDAYS(EOMONTH(DATE('Reporting Month'!$B$2,'Reporting Month'!$B$1,1),0),Table2[[#This Row],[Referral Date]],Holidays)))</f>
        <v/>
      </c>
      <c r="AF85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57" s="4" t="str">
        <f>IF(OR(Table2[[#This Row],[Referral Date]]="",Table2[[#This Row],[FTC Screening Date]]=""),"",IFERROR(DATEDIF(Table2[[#This Row],[Referral Date]],Table2[[#This Row],[FTC Screening Date]],"d"),IFERROR(IF(DATEDIF(Table2[[#This Row],[FTC Screening Date]],Table2[[#This Row],[Referral Date]],"d")&gt;0,0,""),"")))</f>
        <v/>
      </c>
      <c r="AH857" s="4" t="str">
        <f>IFERROR(VLOOKUP(Table2[[#This Row],[Agency Name]],'Dropdown Values'!A:B,2,FALSE),"")</f>
        <v/>
      </c>
      <c r="AI857" s="2" t="str">
        <f>IF(OR(Table2[[#This Row],[Current Investigation Start Date]]="",Table2[[#This Row],[Referral Date]]=""),"",IFERROR(NETWORKDAYS(I857,J857,Holidays),""))</f>
        <v/>
      </c>
      <c r="AJ857" s="2" t="str">
        <f>IF(OR(Table2[[#This Row],[Initial Engagement Attempt Date]]="",Table2[[#This Row],[FTC Screening Date]]=""),"",IFERROR(NETWORKDAYS(Table2[[#This Row],[Initial Engagement Attempt Date]],Table2[[#This Row],[FTC Screening Date]],Holidays),""))</f>
        <v/>
      </c>
      <c r="AK85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57" s="4">
        <f>COUNTIFS(Table2[Agency Name],Table2[[#This Row],[Agency Name]],Table2[Client ID],Table2[[#This Row],[Client ID]])</f>
        <v>0</v>
      </c>
    </row>
    <row r="858" spans="12:38">
      <c r="L858" s="13"/>
      <c r="M858" s="13"/>
      <c r="N858" s="13"/>
      <c r="P858" s="13"/>
      <c r="W858" s="13"/>
      <c r="X858" s="13"/>
      <c r="AA85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5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58" s="4" t="str" cm="1">
        <f t="array" aca="1" ref="AC85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58" s="4">
        <f ca="1">LEN(Table2[[#This Row],[Data Checks]])</f>
        <v>0</v>
      </c>
      <c r="AE858" s="4" t="str">
        <f>IF(LEN(TRIM(Table2[[#This Row],[Referral Date]]))=0,"",IFERROR(NETWORKDAYS(Table2[[#This Row],[Referral Date]],EOMONTH(DATE('Reporting Month'!$B$2,'Reporting Month'!$B$1,1),0),Holidays),-NETWORKDAYS(EOMONTH(DATE('Reporting Month'!$B$2,'Reporting Month'!$B$1,1),0),Table2[[#This Row],[Referral Date]],Holidays)))</f>
        <v/>
      </c>
      <c r="AF85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58" s="4" t="str">
        <f>IF(OR(Table2[[#This Row],[Referral Date]]="",Table2[[#This Row],[FTC Screening Date]]=""),"",IFERROR(DATEDIF(Table2[[#This Row],[Referral Date]],Table2[[#This Row],[FTC Screening Date]],"d"),IFERROR(IF(DATEDIF(Table2[[#This Row],[FTC Screening Date]],Table2[[#This Row],[Referral Date]],"d")&gt;0,0,""),"")))</f>
        <v/>
      </c>
      <c r="AH858" s="4" t="str">
        <f>IFERROR(VLOOKUP(Table2[[#This Row],[Agency Name]],'Dropdown Values'!A:B,2,FALSE),"")</f>
        <v/>
      </c>
      <c r="AI858" s="2" t="str">
        <f>IF(OR(Table2[[#This Row],[Current Investigation Start Date]]="",Table2[[#This Row],[Referral Date]]=""),"",IFERROR(NETWORKDAYS(I858,J858,Holidays),""))</f>
        <v/>
      </c>
      <c r="AJ858" s="2" t="str">
        <f>IF(OR(Table2[[#This Row],[Initial Engagement Attempt Date]]="",Table2[[#This Row],[FTC Screening Date]]=""),"",IFERROR(NETWORKDAYS(Table2[[#This Row],[Initial Engagement Attempt Date]],Table2[[#This Row],[FTC Screening Date]],Holidays),""))</f>
        <v/>
      </c>
      <c r="AK85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58" s="4">
        <f>COUNTIFS(Table2[Agency Name],Table2[[#This Row],[Agency Name]],Table2[Client ID],Table2[[#This Row],[Client ID]])</f>
        <v>0</v>
      </c>
    </row>
    <row r="859" spans="12:38">
      <c r="L859" s="13"/>
      <c r="M859" s="13"/>
      <c r="N859" s="13"/>
      <c r="P859" s="13"/>
      <c r="W859" s="13"/>
      <c r="X859" s="13"/>
      <c r="AA85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5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59" s="4" t="str" cm="1">
        <f t="array" aca="1" ref="AC85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59" s="4">
        <f ca="1">LEN(Table2[[#This Row],[Data Checks]])</f>
        <v>0</v>
      </c>
      <c r="AE859" s="4" t="str">
        <f>IF(LEN(TRIM(Table2[[#This Row],[Referral Date]]))=0,"",IFERROR(NETWORKDAYS(Table2[[#This Row],[Referral Date]],EOMONTH(DATE('Reporting Month'!$B$2,'Reporting Month'!$B$1,1),0),Holidays),-NETWORKDAYS(EOMONTH(DATE('Reporting Month'!$B$2,'Reporting Month'!$B$1,1),0),Table2[[#This Row],[Referral Date]],Holidays)))</f>
        <v/>
      </c>
      <c r="AF85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59" s="4" t="str">
        <f>IF(OR(Table2[[#This Row],[Referral Date]]="",Table2[[#This Row],[FTC Screening Date]]=""),"",IFERROR(DATEDIF(Table2[[#This Row],[Referral Date]],Table2[[#This Row],[FTC Screening Date]],"d"),IFERROR(IF(DATEDIF(Table2[[#This Row],[FTC Screening Date]],Table2[[#This Row],[Referral Date]],"d")&gt;0,0,""),"")))</f>
        <v/>
      </c>
      <c r="AH859" s="4" t="str">
        <f>IFERROR(VLOOKUP(Table2[[#This Row],[Agency Name]],'Dropdown Values'!A:B,2,FALSE),"")</f>
        <v/>
      </c>
      <c r="AI859" s="2" t="str">
        <f>IF(OR(Table2[[#This Row],[Current Investigation Start Date]]="",Table2[[#This Row],[Referral Date]]=""),"",IFERROR(NETWORKDAYS(I859,J859,Holidays),""))</f>
        <v/>
      </c>
      <c r="AJ859" s="2" t="str">
        <f>IF(OR(Table2[[#This Row],[Initial Engagement Attempt Date]]="",Table2[[#This Row],[FTC Screening Date]]=""),"",IFERROR(NETWORKDAYS(Table2[[#This Row],[Initial Engagement Attempt Date]],Table2[[#This Row],[FTC Screening Date]],Holidays),""))</f>
        <v/>
      </c>
      <c r="AK85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59" s="4">
        <f>COUNTIFS(Table2[Agency Name],Table2[[#This Row],[Agency Name]],Table2[Client ID],Table2[[#This Row],[Client ID]])</f>
        <v>0</v>
      </c>
    </row>
    <row r="860" spans="12:38">
      <c r="L860" s="13"/>
      <c r="M860" s="13"/>
      <c r="N860" s="13"/>
      <c r="P860" s="13"/>
      <c r="W860" s="13"/>
      <c r="X860" s="13"/>
      <c r="AA86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6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60" s="4" t="str" cm="1">
        <f t="array" aca="1" ref="AC86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60" s="4">
        <f ca="1">LEN(Table2[[#This Row],[Data Checks]])</f>
        <v>0</v>
      </c>
      <c r="AE860" s="4" t="str">
        <f>IF(LEN(TRIM(Table2[[#This Row],[Referral Date]]))=0,"",IFERROR(NETWORKDAYS(Table2[[#This Row],[Referral Date]],EOMONTH(DATE('Reporting Month'!$B$2,'Reporting Month'!$B$1,1),0),Holidays),-NETWORKDAYS(EOMONTH(DATE('Reporting Month'!$B$2,'Reporting Month'!$B$1,1),0),Table2[[#This Row],[Referral Date]],Holidays)))</f>
        <v/>
      </c>
      <c r="AF86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60" s="4" t="str">
        <f>IF(OR(Table2[[#This Row],[Referral Date]]="",Table2[[#This Row],[FTC Screening Date]]=""),"",IFERROR(DATEDIF(Table2[[#This Row],[Referral Date]],Table2[[#This Row],[FTC Screening Date]],"d"),IFERROR(IF(DATEDIF(Table2[[#This Row],[FTC Screening Date]],Table2[[#This Row],[Referral Date]],"d")&gt;0,0,""),"")))</f>
        <v/>
      </c>
      <c r="AH860" s="4" t="str">
        <f>IFERROR(VLOOKUP(Table2[[#This Row],[Agency Name]],'Dropdown Values'!A:B,2,FALSE),"")</f>
        <v/>
      </c>
      <c r="AI860" s="2" t="str">
        <f>IF(OR(Table2[[#This Row],[Current Investigation Start Date]]="",Table2[[#This Row],[Referral Date]]=""),"",IFERROR(NETWORKDAYS(I860,J860,Holidays),""))</f>
        <v/>
      </c>
      <c r="AJ860" s="2" t="str">
        <f>IF(OR(Table2[[#This Row],[Initial Engagement Attempt Date]]="",Table2[[#This Row],[FTC Screening Date]]=""),"",IFERROR(NETWORKDAYS(Table2[[#This Row],[Initial Engagement Attempt Date]],Table2[[#This Row],[FTC Screening Date]],Holidays),""))</f>
        <v/>
      </c>
      <c r="AK86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60" s="4">
        <f>COUNTIFS(Table2[Agency Name],Table2[[#This Row],[Agency Name]],Table2[Client ID],Table2[[#This Row],[Client ID]])</f>
        <v>0</v>
      </c>
    </row>
    <row r="861" spans="12:38">
      <c r="L861" s="13"/>
      <c r="M861" s="13"/>
      <c r="N861" s="13"/>
      <c r="P861" s="13"/>
      <c r="W861" s="13"/>
      <c r="X861" s="13"/>
      <c r="AA86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6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61" s="4" t="str" cm="1">
        <f t="array" aca="1" ref="AC86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61" s="4">
        <f ca="1">LEN(Table2[[#This Row],[Data Checks]])</f>
        <v>0</v>
      </c>
      <c r="AE861" s="4" t="str">
        <f>IF(LEN(TRIM(Table2[[#This Row],[Referral Date]]))=0,"",IFERROR(NETWORKDAYS(Table2[[#This Row],[Referral Date]],EOMONTH(DATE('Reporting Month'!$B$2,'Reporting Month'!$B$1,1),0),Holidays),-NETWORKDAYS(EOMONTH(DATE('Reporting Month'!$B$2,'Reporting Month'!$B$1,1),0),Table2[[#This Row],[Referral Date]],Holidays)))</f>
        <v/>
      </c>
      <c r="AF86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61" s="4" t="str">
        <f>IF(OR(Table2[[#This Row],[Referral Date]]="",Table2[[#This Row],[FTC Screening Date]]=""),"",IFERROR(DATEDIF(Table2[[#This Row],[Referral Date]],Table2[[#This Row],[FTC Screening Date]],"d"),IFERROR(IF(DATEDIF(Table2[[#This Row],[FTC Screening Date]],Table2[[#This Row],[Referral Date]],"d")&gt;0,0,""),"")))</f>
        <v/>
      </c>
      <c r="AH861" s="4" t="str">
        <f>IFERROR(VLOOKUP(Table2[[#This Row],[Agency Name]],'Dropdown Values'!A:B,2,FALSE),"")</f>
        <v/>
      </c>
      <c r="AI861" s="2" t="str">
        <f>IF(OR(Table2[[#This Row],[Current Investigation Start Date]]="",Table2[[#This Row],[Referral Date]]=""),"",IFERROR(NETWORKDAYS(I861,J861,Holidays),""))</f>
        <v/>
      </c>
      <c r="AJ861" s="2" t="str">
        <f>IF(OR(Table2[[#This Row],[Initial Engagement Attempt Date]]="",Table2[[#This Row],[FTC Screening Date]]=""),"",IFERROR(NETWORKDAYS(Table2[[#This Row],[Initial Engagement Attempt Date]],Table2[[#This Row],[FTC Screening Date]],Holidays),""))</f>
        <v/>
      </c>
      <c r="AK86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61" s="4">
        <f>COUNTIFS(Table2[Agency Name],Table2[[#This Row],[Agency Name]],Table2[Client ID],Table2[[#This Row],[Client ID]])</f>
        <v>0</v>
      </c>
    </row>
    <row r="862" spans="12:38">
      <c r="L862" s="13"/>
      <c r="M862" s="13"/>
      <c r="N862" s="13"/>
      <c r="P862" s="13"/>
      <c r="W862" s="13"/>
      <c r="X862" s="13"/>
      <c r="AA86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6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62" s="4" t="str" cm="1">
        <f t="array" aca="1" ref="AC86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62" s="4">
        <f ca="1">LEN(Table2[[#This Row],[Data Checks]])</f>
        <v>0</v>
      </c>
      <c r="AE862" s="4" t="str">
        <f>IF(LEN(TRIM(Table2[[#This Row],[Referral Date]]))=0,"",IFERROR(NETWORKDAYS(Table2[[#This Row],[Referral Date]],EOMONTH(DATE('Reporting Month'!$B$2,'Reporting Month'!$B$1,1),0),Holidays),-NETWORKDAYS(EOMONTH(DATE('Reporting Month'!$B$2,'Reporting Month'!$B$1,1),0),Table2[[#This Row],[Referral Date]],Holidays)))</f>
        <v/>
      </c>
      <c r="AF86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62" s="4" t="str">
        <f>IF(OR(Table2[[#This Row],[Referral Date]]="",Table2[[#This Row],[FTC Screening Date]]=""),"",IFERROR(DATEDIF(Table2[[#This Row],[Referral Date]],Table2[[#This Row],[FTC Screening Date]],"d"),IFERROR(IF(DATEDIF(Table2[[#This Row],[FTC Screening Date]],Table2[[#This Row],[Referral Date]],"d")&gt;0,0,""),"")))</f>
        <v/>
      </c>
      <c r="AH862" s="4" t="str">
        <f>IFERROR(VLOOKUP(Table2[[#This Row],[Agency Name]],'Dropdown Values'!A:B,2,FALSE),"")</f>
        <v/>
      </c>
      <c r="AI862" s="2" t="str">
        <f>IF(OR(Table2[[#This Row],[Current Investigation Start Date]]="",Table2[[#This Row],[Referral Date]]=""),"",IFERROR(NETWORKDAYS(I862,J862,Holidays),""))</f>
        <v/>
      </c>
      <c r="AJ862" s="2" t="str">
        <f>IF(OR(Table2[[#This Row],[Initial Engagement Attempt Date]]="",Table2[[#This Row],[FTC Screening Date]]=""),"",IFERROR(NETWORKDAYS(Table2[[#This Row],[Initial Engagement Attempt Date]],Table2[[#This Row],[FTC Screening Date]],Holidays),""))</f>
        <v/>
      </c>
      <c r="AK86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62" s="4">
        <f>COUNTIFS(Table2[Agency Name],Table2[[#This Row],[Agency Name]],Table2[Client ID],Table2[[#This Row],[Client ID]])</f>
        <v>0</v>
      </c>
    </row>
    <row r="863" spans="12:38">
      <c r="L863" s="13"/>
      <c r="M863" s="13"/>
      <c r="N863" s="13"/>
      <c r="P863" s="13"/>
      <c r="W863" s="13"/>
      <c r="X863" s="13"/>
      <c r="AA86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6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63" s="4" t="str" cm="1">
        <f t="array" aca="1" ref="AC86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63" s="4">
        <f ca="1">LEN(Table2[[#This Row],[Data Checks]])</f>
        <v>0</v>
      </c>
      <c r="AE863" s="4" t="str">
        <f>IF(LEN(TRIM(Table2[[#This Row],[Referral Date]]))=0,"",IFERROR(NETWORKDAYS(Table2[[#This Row],[Referral Date]],EOMONTH(DATE('Reporting Month'!$B$2,'Reporting Month'!$B$1,1),0),Holidays),-NETWORKDAYS(EOMONTH(DATE('Reporting Month'!$B$2,'Reporting Month'!$B$1,1),0),Table2[[#This Row],[Referral Date]],Holidays)))</f>
        <v/>
      </c>
      <c r="AF86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63" s="4" t="str">
        <f>IF(OR(Table2[[#This Row],[Referral Date]]="",Table2[[#This Row],[FTC Screening Date]]=""),"",IFERROR(DATEDIF(Table2[[#This Row],[Referral Date]],Table2[[#This Row],[FTC Screening Date]],"d"),IFERROR(IF(DATEDIF(Table2[[#This Row],[FTC Screening Date]],Table2[[#This Row],[Referral Date]],"d")&gt;0,0,""),"")))</f>
        <v/>
      </c>
      <c r="AH863" s="4" t="str">
        <f>IFERROR(VLOOKUP(Table2[[#This Row],[Agency Name]],'Dropdown Values'!A:B,2,FALSE),"")</f>
        <v/>
      </c>
      <c r="AI863" s="2" t="str">
        <f>IF(OR(Table2[[#This Row],[Current Investigation Start Date]]="",Table2[[#This Row],[Referral Date]]=""),"",IFERROR(NETWORKDAYS(I863,J863,Holidays),""))</f>
        <v/>
      </c>
      <c r="AJ863" s="2" t="str">
        <f>IF(OR(Table2[[#This Row],[Initial Engagement Attempt Date]]="",Table2[[#This Row],[FTC Screening Date]]=""),"",IFERROR(NETWORKDAYS(Table2[[#This Row],[Initial Engagement Attempt Date]],Table2[[#This Row],[FTC Screening Date]],Holidays),""))</f>
        <v/>
      </c>
      <c r="AK86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63" s="4">
        <f>COUNTIFS(Table2[Agency Name],Table2[[#This Row],[Agency Name]],Table2[Client ID],Table2[[#This Row],[Client ID]])</f>
        <v>0</v>
      </c>
    </row>
    <row r="864" spans="12:38">
      <c r="L864" s="13"/>
      <c r="M864" s="13"/>
      <c r="N864" s="13"/>
      <c r="P864" s="13"/>
      <c r="W864" s="13"/>
      <c r="X864" s="13"/>
      <c r="AA86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6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64" s="4" t="str" cm="1">
        <f t="array" aca="1" ref="AC86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64" s="4">
        <f ca="1">LEN(Table2[[#This Row],[Data Checks]])</f>
        <v>0</v>
      </c>
      <c r="AE864" s="4" t="str">
        <f>IF(LEN(TRIM(Table2[[#This Row],[Referral Date]]))=0,"",IFERROR(NETWORKDAYS(Table2[[#This Row],[Referral Date]],EOMONTH(DATE('Reporting Month'!$B$2,'Reporting Month'!$B$1,1),0),Holidays),-NETWORKDAYS(EOMONTH(DATE('Reporting Month'!$B$2,'Reporting Month'!$B$1,1),0),Table2[[#This Row],[Referral Date]],Holidays)))</f>
        <v/>
      </c>
      <c r="AF86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64" s="4" t="str">
        <f>IF(OR(Table2[[#This Row],[Referral Date]]="",Table2[[#This Row],[FTC Screening Date]]=""),"",IFERROR(DATEDIF(Table2[[#This Row],[Referral Date]],Table2[[#This Row],[FTC Screening Date]],"d"),IFERROR(IF(DATEDIF(Table2[[#This Row],[FTC Screening Date]],Table2[[#This Row],[Referral Date]],"d")&gt;0,0,""),"")))</f>
        <v/>
      </c>
      <c r="AH864" s="4" t="str">
        <f>IFERROR(VLOOKUP(Table2[[#This Row],[Agency Name]],'Dropdown Values'!A:B,2,FALSE),"")</f>
        <v/>
      </c>
      <c r="AI864" s="2" t="str">
        <f>IF(OR(Table2[[#This Row],[Current Investigation Start Date]]="",Table2[[#This Row],[Referral Date]]=""),"",IFERROR(NETWORKDAYS(I864,J864,Holidays),""))</f>
        <v/>
      </c>
      <c r="AJ864" s="2" t="str">
        <f>IF(OR(Table2[[#This Row],[Initial Engagement Attempt Date]]="",Table2[[#This Row],[FTC Screening Date]]=""),"",IFERROR(NETWORKDAYS(Table2[[#This Row],[Initial Engagement Attempt Date]],Table2[[#This Row],[FTC Screening Date]],Holidays),""))</f>
        <v/>
      </c>
      <c r="AK86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64" s="4">
        <f>COUNTIFS(Table2[Agency Name],Table2[[#This Row],[Agency Name]],Table2[Client ID],Table2[[#This Row],[Client ID]])</f>
        <v>0</v>
      </c>
    </row>
    <row r="865" spans="12:38">
      <c r="L865" s="13"/>
      <c r="M865" s="13"/>
      <c r="N865" s="13"/>
      <c r="P865" s="13"/>
      <c r="W865" s="13"/>
      <c r="X865" s="13"/>
      <c r="AA86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6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65" s="4" t="str" cm="1">
        <f t="array" aca="1" ref="AC86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65" s="4">
        <f ca="1">LEN(Table2[[#This Row],[Data Checks]])</f>
        <v>0</v>
      </c>
      <c r="AE865" s="4" t="str">
        <f>IF(LEN(TRIM(Table2[[#This Row],[Referral Date]]))=0,"",IFERROR(NETWORKDAYS(Table2[[#This Row],[Referral Date]],EOMONTH(DATE('Reporting Month'!$B$2,'Reporting Month'!$B$1,1),0),Holidays),-NETWORKDAYS(EOMONTH(DATE('Reporting Month'!$B$2,'Reporting Month'!$B$1,1),0),Table2[[#This Row],[Referral Date]],Holidays)))</f>
        <v/>
      </c>
      <c r="AF86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65" s="4" t="str">
        <f>IF(OR(Table2[[#This Row],[Referral Date]]="",Table2[[#This Row],[FTC Screening Date]]=""),"",IFERROR(DATEDIF(Table2[[#This Row],[Referral Date]],Table2[[#This Row],[FTC Screening Date]],"d"),IFERROR(IF(DATEDIF(Table2[[#This Row],[FTC Screening Date]],Table2[[#This Row],[Referral Date]],"d")&gt;0,0,""),"")))</f>
        <v/>
      </c>
      <c r="AH865" s="4" t="str">
        <f>IFERROR(VLOOKUP(Table2[[#This Row],[Agency Name]],'Dropdown Values'!A:B,2,FALSE),"")</f>
        <v/>
      </c>
      <c r="AI865" s="2" t="str">
        <f>IF(OR(Table2[[#This Row],[Current Investigation Start Date]]="",Table2[[#This Row],[Referral Date]]=""),"",IFERROR(NETWORKDAYS(I865,J865,Holidays),""))</f>
        <v/>
      </c>
      <c r="AJ865" s="2" t="str">
        <f>IF(OR(Table2[[#This Row],[Initial Engagement Attempt Date]]="",Table2[[#This Row],[FTC Screening Date]]=""),"",IFERROR(NETWORKDAYS(Table2[[#This Row],[Initial Engagement Attempt Date]],Table2[[#This Row],[FTC Screening Date]],Holidays),""))</f>
        <v/>
      </c>
      <c r="AK86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65" s="4">
        <f>COUNTIFS(Table2[Agency Name],Table2[[#This Row],[Agency Name]],Table2[Client ID],Table2[[#This Row],[Client ID]])</f>
        <v>0</v>
      </c>
    </row>
    <row r="866" spans="12:38">
      <c r="L866" s="13"/>
      <c r="M866" s="13"/>
      <c r="N866" s="13"/>
      <c r="P866" s="13"/>
      <c r="W866" s="13"/>
      <c r="X866" s="13"/>
      <c r="AA86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6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66" s="4" t="str" cm="1">
        <f t="array" aca="1" ref="AC86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66" s="4">
        <f ca="1">LEN(Table2[[#This Row],[Data Checks]])</f>
        <v>0</v>
      </c>
      <c r="AE866" s="4" t="str">
        <f>IF(LEN(TRIM(Table2[[#This Row],[Referral Date]]))=0,"",IFERROR(NETWORKDAYS(Table2[[#This Row],[Referral Date]],EOMONTH(DATE('Reporting Month'!$B$2,'Reporting Month'!$B$1,1),0),Holidays),-NETWORKDAYS(EOMONTH(DATE('Reporting Month'!$B$2,'Reporting Month'!$B$1,1),0),Table2[[#This Row],[Referral Date]],Holidays)))</f>
        <v/>
      </c>
      <c r="AF86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66" s="4" t="str">
        <f>IF(OR(Table2[[#This Row],[Referral Date]]="",Table2[[#This Row],[FTC Screening Date]]=""),"",IFERROR(DATEDIF(Table2[[#This Row],[Referral Date]],Table2[[#This Row],[FTC Screening Date]],"d"),IFERROR(IF(DATEDIF(Table2[[#This Row],[FTC Screening Date]],Table2[[#This Row],[Referral Date]],"d")&gt;0,0,""),"")))</f>
        <v/>
      </c>
      <c r="AH866" s="4" t="str">
        <f>IFERROR(VLOOKUP(Table2[[#This Row],[Agency Name]],'Dropdown Values'!A:B,2,FALSE),"")</f>
        <v/>
      </c>
      <c r="AI866" s="2" t="str">
        <f>IF(OR(Table2[[#This Row],[Current Investigation Start Date]]="",Table2[[#This Row],[Referral Date]]=""),"",IFERROR(NETWORKDAYS(I866,J866,Holidays),""))</f>
        <v/>
      </c>
      <c r="AJ866" s="2" t="str">
        <f>IF(OR(Table2[[#This Row],[Initial Engagement Attempt Date]]="",Table2[[#This Row],[FTC Screening Date]]=""),"",IFERROR(NETWORKDAYS(Table2[[#This Row],[Initial Engagement Attempt Date]],Table2[[#This Row],[FTC Screening Date]],Holidays),""))</f>
        <v/>
      </c>
      <c r="AK86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66" s="4">
        <f>COUNTIFS(Table2[Agency Name],Table2[[#This Row],[Agency Name]],Table2[Client ID],Table2[[#This Row],[Client ID]])</f>
        <v>0</v>
      </c>
    </row>
    <row r="867" spans="12:38">
      <c r="L867" s="13"/>
      <c r="M867" s="13"/>
      <c r="N867" s="13"/>
      <c r="P867" s="13"/>
      <c r="W867" s="13"/>
      <c r="X867" s="13"/>
      <c r="AA86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6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67" s="4" t="str" cm="1">
        <f t="array" aca="1" ref="AC86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67" s="4">
        <f ca="1">LEN(Table2[[#This Row],[Data Checks]])</f>
        <v>0</v>
      </c>
      <c r="AE867" s="4" t="str">
        <f>IF(LEN(TRIM(Table2[[#This Row],[Referral Date]]))=0,"",IFERROR(NETWORKDAYS(Table2[[#This Row],[Referral Date]],EOMONTH(DATE('Reporting Month'!$B$2,'Reporting Month'!$B$1,1),0),Holidays),-NETWORKDAYS(EOMONTH(DATE('Reporting Month'!$B$2,'Reporting Month'!$B$1,1),0),Table2[[#This Row],[Referral Date]],Holidays)))</f>
        <v/>
      </c>
      <c r="AF86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67" s="4" t="str">
        <f>IF(OR(Table2[[#This Row],[Referral Date]]="",Table2[[#This Row],[FTC Screening Date]]=""),"",IFERROR(DATEDIF(Table2[[#This Row],[Referral Date]],Table2[[#This Row],[FTC Screening Date]],"d"),IFERROR(IF(DATEDIF(Table2[[#This Row],[FTC Screening Date]],Table2[[#This Row],[Referral Date]],"d")&gt;0,0,""),"")))</f>
        <v/>
      </c>
      <c r="AH867" s="4" t="str">
        <f>IFERROR(VLOOKUP(Table2[[#This Row],[Agency Name]],'Dropdown Values'!A:B,2,FALSE),"")</f>
        <v/>
      </c>
      <c r="AI867" s="2" t="str">
        <f>IF(OR(Table2[[#This Row],[Current Investigation Start Date]]="",Table2[[#This Row],[Referral Date]]=""),"",IFERROR(NETWORKDAYS(I867,J867,Holidays),""))</f>
        <v/>
      </c>
      <c r="AJ867" s="2" t="str">
        <f>IF(OR(Table2[[#This Row],[Initial Engagement Attempt Date]]="",Table2[[#This Row],[FTC Screening Date]]=""),"",IFERROR(NETWORKDAYS(Table2[[#This Row],[Initial Engagement Attempt Date]],Table2[[#This Row],[FTC Screening Date]],Holidays),""))</f>
        <v/>
      </c>
      <c r="AK86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67" s="4">
        <f>COUNTIFS(Table2[Agency Name],Table2[[#This Row],[Agency Name]],Table2[Client ID],Table2[[#This Row],[Client ID]])</f>
        <v>0</v>
      </c>
    </row>
    <row r="868" spans="12:38">
      <c r="L868" s="13"/>
      <c r="M868" s="13"/>
      <c r="N868" s="13"/>
      <c r="P868" s="13"/>
      <c r="W868" s="13"/>
      <c r="X868" s="13"/>
      <c r="AA86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6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68" s="4" t="str" cm="1">
        <f t="array" aca="1" ref="AC86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68" s="4">
        <f ca="1">LEN(Table2[[#This Row],[Data Checks]])</f>
        <v>0</v>
      </c>
      <c r="AE868" s="4" t="str">
        <f>IF(LEN(TRIM(Table2[[#This Row],[Referral Date]]))=0,"",IFERROR(NETWORKDAYS(Table2[[#This Row],[Referral Date]],EOMONTH(DATE('Reporting Month'!$B$2,'Reporting Month'!$B$1,1),0),Holidays),-NETWORKDAYS(EOMONTH(DATE('Reporting Month'!$B$2,'Reporting Month'!$B$1,1),0),Table2[[#This Row],[Referral Date]],Holidays)))</f>
        <v/>
      </c>
      <c r="AF86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68" s="4" t="str">
        <f>IF(OR(Table2[[#This Row],[Referral Date]]="",Table2[[#This Row],[FTC Screening Date]]=""),"",IFERROR(DATEDIF(Table2[[#This Row],[Referral Date]],Table2[[#This Row],[FTC Screening Date]],"d"),IFERROR(IF(DATEDIF(Table2[[#This Row],[FTC Screening Date]],Table2[[#This Row],[Referral Date]],"d")&gt;0,0,""),"")))</f>
        <v/>
      </c>
      <c r="AH868" s="4" t="str">
        <f>IFERROR(VLOOKUP(Table2[[#This Row],[Agency Name]],'Dropdown Values'!A:B,2,FALSE),"")</f>
        <v/>
      </c>
      <c r="AI868" s="2" t="str">
        <f>IF(OR(Table2[[#This Row],[Current Investigation Start Date]]="",Table2[[#This Row],[Referral Date]]=""),"",IFERROR(NETWORKDAYS(I868,J868,Holidays),""))</f>
        <v/>
      </c>
      <c r="AJ868" s="2" t="str">
        <f>IF(OR(Table2[[#This Row],[Initial Engagement Attempt Date]]="",Table2[[#This Row],[FTC Screening Date]]=""),"",IFERROR(NETWORKDAYS(Table2[[#This Row],[Initial Engagement Attempt Date]],Table2[[#This Row],[FTC Screening Date]],Holidays),""))</f>
        <v/>
      </c>
      <c r="AK86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68" s="4">
        <f>COUNTIFS(Table2[Agency Name],Table2[[#This Row],[Agency Name]],Table2[Client ID],Table2[[#This Row],[Client ID]])</f>
        <v>0</v>
      </c>
    </row>
    <row r="869" spans="12:38">
      <c r="L869" s="13"/>
      <c r="M869" s="13"/>
      <c r="N869" s="13"/>
      <c r="P869" s="13"/>
      <c r="W869" s="13"/>
      <c r="X869" s="13"/>
      <c r="AA86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6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69" s="4" t="str" cm="1">
        <f t="array" aca="1" ref="AC86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69" s="4">
        <f ca="1">LEN(Table2[[#This Row],[Data Checks]])</f>
        <v>0</v>
      </c>
      <c r="AE869" s="4" t="str">
        <f>IF(LEN(TRIM(Table2[[#This Row],[Referral Date]]))=0,"",IFERROR(NETWORKDAYS(Table2[[#This Row],[Referral Date]],EOMONTH(DATE('Reporting Month'!$B$2,'Reporting Month'!$B$1,1),0),Holidays),-NETWORKDAYS(EOMONTH(DATE('Reporting Month'!$B$2,'Reporting Month'!$B$1,1),0),Table2[[#This Row],[Referral Date]],Holidays)))</f>
        <v/>
      </c>
      <c r="AF86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69" s="4" t="str">
        <f>IF(OR(Table2[[#This Row],[Referral Date]]="",Table2[[#This Row],[FTC Screening Date]]=""),"",IFERROR(DATEDIF(Table2[[#This Row],[Referral Date]],Table2[[#This Row],[FTC Screening Date]],"d"),IFERROR(IF(DATEDIF(Table2[[#This Row],[FTC Screening Date]],Table2[[#This Row],[Referral Date]],"d")&gt;0,0,""),"")))</f>
        <v/>
      </c>
      <c r="AH869" s="4" t="str">
        <f>IFERROR(VLOOKUP(Table2[[#This Row],[Agency Name]],'Dropdown Values'!A:B,2,FALSE),"")</f>
        <v/>
      </c>
      <c r="AI869" s="2" t="str">
        <f>IF(OR(Table2[[#This Row],[Current Investigation Start Date]]="",Table2[[#This Row],[Referral Date]]=""),"",IFERROR(NETWORKDAYS(I869,J869,Holidays),""))</f>
        <v/>
      </c>
      <c r="AJ869" s="2" t="str">
        <f>IF(OR(Table2[[#This Row],[Initial Engagement Attempt Date]]="",Table2[[#This Row],[FTC Screening Date]]=""),"",IFERROR(NETWORKDAYS(Table2[[#This Row],[Initial Engagement Attempt Date]],Table2[[#This Row],[FTC Screening Date]],Holidays),""))</f>
        <v/>
      </c>
      <c r="AK86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69" s="4">
        <f>COUNTIFS(Table2[Agency Name],Table2[[#This Row],[Agency Name]],Table2[Client ID],Table2[[#This Row],[Client ID]])</f>
        <v>0</v>
      </c>
    </row>
    <row r="870" spans="12:38">
      <c r="L870" s="13"/>
      <c r="M870" s="13"/>
      <c r="N870" s="13"/>
      <c r="P870" s="13"/>
      <c r="W870" s="13"/>
      <c r="X870" s="13"/>
      <c r="AA87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7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70" s="4" t="str" cm="1">
        <f t="array" aca="1" ref="AC87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70" s="4">
        <f ca="1">LEN(Table2[[#This Row],[Data Checks]])</f>
        <v>0</v>
      </c>
      <c r="AE870" s="4" t="str">
        <f>IF(LEN(TRIM(Table2[[#This Row],[Referral Date]]))=0,"",IFERROR(NETWORKDAYS(Table2[[#This Row],[Referral Date]],EOMONTH(DATE('Reporting Month'!$B$2,'Reporting Month'!$B$1,1),0),Holidays),-NETWORKDAYS(EOMONTH(DATE('Reporting Month'!$B$2,'Reporting Month'!$B$1,1),0),Table2[[#This Row],[Referral Date]],Holidays)))</f>
        <v/>
      </c>
      <c r="AF87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70" s="4" t="str">
        <f>IF(OR(Table2[[#This Row],[Referral Date]]="",Table2[[#This Row],[FTC Screening Date]]=""),"",IFERROR(DATEDIF(Table2[[#This Row],[Referral Date]],Table2[[#This Row],[FTC Screening Date]],"d"),IFERROR(IF(DATEDIF(Table2[[#This Row],[FTC Screening Date]],Table2[[#This Row],[Referral Date]],"d")&gt;0,0,""),"")))</f>
        <v/>
      </c>
      <c r="AH870" s="4" t="str">
        <f>IFERROR(VLOOKUP(Table2[[#This Row],[Agency Name]],'Dropdown Values'!A:B,2,FALSE),"")</f>
        <v/>
      </c>
      <c r="AI870" s="2" t="str">
        <f>IF(OR(Table2[[#This Row],[Current Investigation Start Date]]="",Table2[[#This Row],[Referral Date]]=""),"",IFERROR(NETWORKDAYS(I870,J870,Holidays),""))</f>
        <v/>
      </c>
      <c r="AJ870" s="2" t="str">
        <f>IF(OR(Table2[[#This Row],[Initial Engagement Attempt Date]]="",Table2[[#This Row],[FTC Screening Date]]=""),"",IFERROR(NETWORKDAYS(Table2[[#This Row],[Initial Engagement Attempt Date]],Table2[[#This Row],[FTC Screening Date]],Holidays),""))</f>
        <v/>
      </c>
      <c r="AK87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70" s="4">
        <f>COUNTIFS(Table2[Agency Name],Table2[[#This Row],[Agency Name]],Table2[Client ID],Table2[[#This Row],[Client ID]])</f>
        <v>0</v>
      </c>
    </row>
    <row r="871" spans="12:38">
      <c r="L871" s="13"/>
      <c r="M871" s="13"/>
      <c r="N871" s="13"/>
      <c r="P871" s="13"/>
      <c r="W871" s="13"/>
      <c r="X871" s="13"/>
      <c r="AA87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7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71" s="4" t="str" cm="1">
        <f t="array" aca="1" ref="AC87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71" s="4">
        <f ca="1">LEN(Table2[[#This Row],[Data Checks]])</f>
        <v>0</v>
      </c>
      <c r="AE871" s="4" t="str">
        <f>IF(LEN(TRIM(Table2[[#This Row],[Referral Date]]))=0,"",IFERROR(NETWORKDAYS(Table2[[#This Row],[Referral Date]],EOMONTH(DATE('Reporting Month'!$B$2,'Reporting Month'!$B$1,1),0),Holidays),-NETWORKDAYS(EOMONTH(DATE('Reporting Month'!$B$2,'Reporting Month'!$B$1,1),0),Table2[[#This Row],[Referral Date]],Holidays)))</f>
        <v/>
      </c>
      <c r="AF87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71" s="4" t="str">
        <f>IF(OR(Table2[[#This Row],[Referral Date]]="",Table2[[#This Row],[FTC Screening Date]]=""),"",IFERROR(DATEDIF(Table2[[#This Row],[Referral Date]],Table2[[#This Row],[FTC Screening Date]],"d"),IFERROR(IF(DATEDIF(Table2[[#This Row],[FTC Screening Date]],Table2[[#This Row],[Referral Date]],"d")&gt;0,0,""),"")))</f>
        <v/>
      </c>
      <c r="AH871" s="4" t="str">
        <f>IFERROR(VLOOKUP(Table2[[#This Row],[Agency Name]],'Dropdown Values'!A:B,2,FALSE),"")</f>
        <v/>
      </c>
      <c r="AI871" s="2" t="str">
        <f>IF(OR(Table2[[#This Row],[Current Investigation Start Date]]="",Table2[[#This Row],[Referral Date]]=""),"",IFERROR(NETWORKDAYS(I871,J871,Holidays),""))</f>
        <v/>
      </c>
      <c r="AJ871" s="2" t="str">
        <f>IF(OR(Table2[[#This Row],[Initial Engagement Attempt Date]]="",Table2[[#This Row],[FTC Screening Date]]=""),"",IFERROR(NETWORKDAYS(Table2[[#This Row],[Initial Engagement Attempt Date]],Table2[[#This Row],[FTC Screening Date]],Holidays),""))</f>
        <v/>
      </c>
      <c r="AK87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71" s="4">
        <f>COUNTIFS(Table2[Agency Name],Table2[[#This Row],[Agency Name]],Table2[Client ID],Table2[[#This Row],[Client ID]])</f>
        <v>0</v>
      </c>
    </row>
    <row r="872" spans="12:38">
      <c r="L872" s="13"/>
      <c r="M872" s="13"/>
      <c r="N872" s="13"/>
      <c r="P872" s="13"/>
      <c r="W872" s="13"/>
      <c r="X872" s="13"/>
      <c r="AA87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7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72" s="4" t="str" cm="1">
        <f t="array" aca="1" ref="AC87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72" s="4">
        <f ca="1">LEN(Table2[[#This Row],[Data Checks]])</f>
        <v>0</v>
      </c>
      <c r="AE872" s="4" t="str">
        <f>IF(LEN(TRIM(Table2[[#This Row],[Referral Date]]))=0,"",IFERROR(NETWORKDAYS(Table2[[#This Row],[Referral Date]],EOMONTH(DATE('Reporting Month'!$B$2,'Reporting Month'!$B$1,1),0),Holidays),-NETWORKDAYS(EOMONTH(DATE('Reporting Month'!$B$2,'Reporting Month'!$B$1,1),0),Table2[[#This Row],[Referral Date]],Holidays)))</f>
        <v/>
      </c>
      <c r="AF87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72" s="4" t="str">
        <f>IF(OR(Table2[[#This Row],[Referral Date]]="",Table2[[#This Row],[FTC Screening Date]]=""),"",IFERROR(DATEDIF(Table2[[#This Row],[Referral Date]],Table2[[#This Row],[FTC Screening Date]],"d"),IFERROR(IF(DATEDIF(Table2[[#This Row],[FTC Screening Date]],Table2[[#This Row],[Referral Date]],"d")&gt;0,0,""),"")))</f>
        <v/>
      </c>
      <c r="AH872" s="4" t="str">
        <f>IFERROR(VLOOKUP(Table2[[#This Row],[Agency Name]],'Dropdown Values'!A:B,2,FALSE),"")</f>
        <v/>
      </c>
      <c r="AI872" s="2" t="str">
        <f>IF(OR(Table2[[#This Row],[Current Investigation Start Date]]="",Table2[[#This Row],[Referral Date]]=""),"",IFERROR(NETWORKDAYS(I872,J872,Holidays),""))</f>
        <v/>
      </c>
      <c r="AJ872" s="2" t="str">
        <f>IF(OR(Table2[[#This Row],[Initial Engagement Attempt Date]]="",Table2[[#This Row],[FTC Screening Date]]=""),"",IFERROR(NETWORKDAYS(Table2[[#This Row],[Initial Engagement Attempt Date]],Table2[[#This Row],[FTC Screening Date]],Holidays),""))</f>
        <v/>
      </c>
      <c r="AK87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72" s="4">
        <f>COUNTIFS(Table2[Agency Name],Table2[[#This Row],[Agency Name]],Table2[Client ID],Table2[[#This Row],[Client ID]])</f>
        <v>0</v>
      </c>
    </row>
    <row r="873" spans="12:38">
      <c r="L873" s="13"/>
      <c r="M873" s="13"/>
      <c r="N873" s="13"/>
      <c r="P873" s="13"/>
      <c r="W873" s="13"/>
      <c r="X873" s="13"/>
      <c r="AA87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7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73" s="4" t="str" cm="1">
        <f t="array" aca="1" ref="AC87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73" s="4">
        <f ca="1">LEN(Table2[[#This Row],[Data Checks]])</f>
        <v>0</v>
      </c>
      <c r="AE873" s="4" t="str">
        <f>IF(LEN(TRIM(Table2[[#This Row],[Referral Date]]))=0,"",IFERROR(NETWORKDAYS(Table2[[#This Row],[Referral Date]],EOMONTH(DATE('Reporting Month'!$B$2,'Reporting Month'!$B$1,1),0),Holidays),-NETWORKDAYS(EOMONTH(DATE('Reporting Month'!$B$2,'Reporting Month'!$B$1,1),0),Table2[[#This Row],[Referral Date]],Holidays)))</f>
        <v/>
      </c>
      <c r="AF87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73" s="4" t="str">
        <f>IF(OR(Table2[[#This Row],[Referral Date]]="",Table2[[#This Row],[FTC Screening Date]]=""),"",IFERROR(DATEDIF(Table2[[#This Row],[Referral Date]],Table2[[#This Row],[FTC Screening Date]],"d"),IFERROR(IF(DATEDIF(Table2[[#This Row],[FTC Screening Date]],Table2[[#This Row],[Referral Date]],"d")&gt;0,0,""),"")))</f>
        <v/>
      </c>
      <c r="AH873" s="4" t="str">
        <f>IFERROR(VLOOKUP(Table2[[#This Row],[Agency Name]],'Dropdown Values'!A:B,2,FALSE),"")</f>
        <v/>
      </c>
      <c r="AI873" s="2" t="str">
        <f>IF(OR(Table2[[#This Row],[Current Investigation Start Date]]="",Table2[[#This Row],[Referral Date]]=""),"",IFERROR(NETWORKDAYS(I873,J873,Holidays),""))</f>
        <v/>
      </c>
      <c r="AJ873" s="2" t="str">
        <f>IF(OR(Table2[[#This Row],[Initial Engagement Attempt Date]]="",Table2[[#This Row],[FTC Screening Date]]=""),"",IFERROR(NETWORKDAYS(Table2[[#This Row],[Initial Engagement Attempt Date]],Table2[[#This Row],[FTC Screening Date]],Holidays),""))</f>
        <v/>
      </c>
      <c r="AK87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73" s="4">
        <f>COUNTIFS(Table2[Agency Name],Table2[[#This Row],[Agency Name]],Table2[Client ID],Table2[[#This Row],[Client ID]])</f>
        <v>0</v>
      </c>
    </row>
    <row r="874" spans="12:38">
      <c r="L874" s="13"/>
      <c r="M874" s="13"/>
      <c r="N874" s="13"/>
      <c r="P874" s="13"/>
      <c r="W874" s="13"/>
      <c r="X874" s="13"/>
      <c r="AA87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7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74" s="4" t="str" cm="1">
        <f t="array" aca="1" ref="AC87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74" s="4">
        <f ca="1">LEN(Table2[[#This Row],[Data Checks]])</f>
        <v>0</v>
      </c>
      <c r="AE874" s="4" t="str">
        <f>IF(LEN(TRIM(Table2[[#This Row],[Referral Date]]))=0,"",IFERROR(NETWORKDAYS(Table2[[#This Row],[Referral Date]],EOMONTH(DATE('Reporting Month'!$B$2,'Reporting Month'!$B$1,1),0),Holidays),-NETWORKDAYS(EOMONTH(DATE('Reporting Month'!$B$2,'Reporting Month'!$B$1,1),0),Table2[[#This Row],[Referral Date]],Holidays)))</f>
        <v/>
      </c>
      <c r="AF87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74" s="4" t="str">
        <f>IF(OR(Table2[[#This Row],[Referral Date]]="",Table2[[#This Row],[FTC Screening Date]]=""),"",IFERROR(DATEDIF(Table2[[#This Row],[Referral Date]],Table2[[#This Row],[FTC Screening Date]],"d"),IFERROR(IF(DATEDIF(Table2[[#This Row],[FTC Screening Date]],Table2[[#This Row],[Referral Date]],"d")&gt;0,0,""),"")))</f>
        <v/>
      </c>
      <c r="AH874" s="4" t="str">
        <f>IFERROR(VLOOKUP(Table2[[#This Row],[Agency Name]],'Dropdown Values'!A:B,2,FALSE),"")</f>
        <v/>
      </c>
      <c r="AI874" s="2" t="str">
        <f>IF(OR(Table2[[#This Row],[Current Investigation Start Date]]="",Table2[[#This Row],[Referral Date]]=""),"",IFERROR(NETWORKDAYS(I874,J874,Holidays),""))</f>
        <v/>
      </c>
      <c r="AJ874" s="2" t="str">
        <f>IF(OR(Table2[[#This Row],[Initial Engagement Attempt Date]]="",Table2[[#This Row],[FTC Screening Date]]=""),"",IFERROR(NETWORKDAYS(Table2[[#This Row],[Initial Engagement Attempt Date]],Table2[[#This Row],[FTC Screening Date]],Holidays),""))</f>
        <v/>
      </c>
      <c r="AK87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74" s="4">
        <f>COUNTIFS(Table2[Agency Name],Table2[[#This Row],[Agency Name]],Table2[Client ID],Table2[[#This Row],[Client ID]])</f>
        <v>0</v>
      </c>
    </row>
    <row r="875" spans="12:38">
      <c r="L875" s="13"/>
      <c r="M875" s="13"/>
      <c r="N875" s="13"/>
      <c r="P875" s="13"/>
      <c r="W875" s="13"/>
      <c r="X875" s="13"/>
      <c r="AA87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7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75" s="4" t="str" cm="1">
        <f t="array" aca="1" ref="AC87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75" s="4">
        <f ca="1">LEN(Table2[[#This Row],[Data Checks]])</f>
        <v>0</v>
      </c>
      <c r="AE875" s="4" t="str">
        <f>IF(LEN(TRIM(Table2[[#This Row],[Referral Date]]))=0,"",IFERROR(NETWORKDAYS(Table2[[#This Row],[Referral Date]],EOMONTH(DATE('Reporting Month'!$B$2,'Reporting Month'!$B$1,1),0),Holidays),-NETWORKDAYS(EOMONTH(DATE('Reporting Month'!$B$2,'Reporting Month'!$B$1,1),0),Table2[[#This Row],[Referral Date]],Holidays)))</f>
        <v/>
      </c>
      <c r="AF87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75" s="4" t="str">
        <f>IF(OR(Table2[[#This Row],[Referral Date]]="",Table2[[#This Row],[FTC Screening Date]]=""),"",IFERROR(DATEDIF(Table2[[#This Row],[Referral Date]],Table2[[#This Row],[FTC Screening Date]],"d"),IFERROR(IF(DATEDIF(Table2[[#This Row],[FTC Screening Date]],Table2[[#This Row],[Referral Date]],"d")&gt;0,0,""),"")))</f>
        <v/>
      </c>
      <c r="AH875" s="4" t="str">
        <f>IFERROR(VLOOKUP(Table2[[#This Row],[Agency Name]],'Dropdown Values'!A:B,2,FALSE),"")</f>
        <v/>
      </c>
      <c r="AI875" s="2" t="str">
        <f>IF(OR(Table2[[#This Row],[Current Investigation Start Date]]="",Table2[[#This Row],[Referral Date]]=""),"",IFERROR(NETWORKDAYS(I875,J875,Holidays),""))</f>
        <v/>
      </c>
      <c r="AJ875" s="2" t="str">
        <f>IF(OR(Table2[[#This Row],[Initial Engagement Attempt Date]]="",Table2[[#This Row],[FTC Screening Date]]=""),"",IFERROR(NETWORKDAYS(Table2[[#This Row],[Initial Engagement Attempt Date]],Table2[[#This Row],[FTC Screening Date]],Holidays),""))</f>
        <v/>
      </c>
      <c r="AK87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75" s="4">
        <f>COUNTIFS(Table2[Agency Name],Table2[[#This Row],[Agency Name]],Table2[Client ID],Table2[[#This Row],[Client ID]])</f>
        <v>0</v>
      </c>
    </row>
    <row r="876" spans="12:38">
      <c r="L876" s="13"/>
      <c r="M876" s="13"/>
      <c r="N876" s="13"/>
      <c r="P876" s="13"/>
      <c r="W876" s="13"/>
      <c r="X876" s="13"/>
      <c r="AA87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7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76" s="4" t="str" cm="1">
        <f t="array" aca="1" ref="AC87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76" s="4">
        <f ca="1">LEN(Table2[[#This Row],[Data Checks]])</f>
        <v>0</v>
      </c>
      <c r="AE876" s="4" t="str">
        <f>IF(LEN(TRIM(Table2[[#This Row],[Referral Date]]))=0,"",IFERROR(NETWORKDAYS(Table2[[#This Row],[Referral Date]],EOMONTH(DATE('Reporting Month'!$B$2,'Reporting Month'!$B$1,1),0),Holidays),-NETWORKDAYS(EOMONTH(DATE('Reporting Month'!$B$2,'Reporting Month'!$B$1,1),0),Table2[[#This Row],[Referral Date]],Holidays)))</f>
        <v/>
      </c>
      <c r="AF87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76" s="4" t="str">
        <f>IF(OR(Table2[[#This Row],[Referral Date]]="",Table2[[#This Row],[FTC Screening Date]]=""),"",IFERROR(DATEDIF(Table2[[#This Row],[Referral Date]],Table2[[#This Row],[FTC Screening Date]],"d"),IFERROR(IF(DATEDIF(Table2[[#This Row],[FTC Screening Date]],Table2[[#This Row],[Referral Date]],"d")&gt;0,0,""),"")))</f>
        <v/>
      </c>
      <c r="AH876" s="4" t="str">
        <f>IFERROR(VLOOKUP(Table2[[#This Row],[Agency Name]],'Dropdown Values'!A:B,2,FALSE),"")</f>
        <v/>
      </c>
      <c r="AI876" s="2" t="str">
        <f>IF(OR(Table2[[#This Row],[Current Investigation Start Date]]="",Table2[[#This Row],[Referral Date]]=""),"",IFERROR(NETWORKDAYS(I876,J876,Holidays),""))</f>
        <v/>
      </c>
      <c r="AJ876" s="2" t="str">
        <f>IF(OR(Table2[[#This Row],[Initial Engagement Attempt Date]]="",Table2[[#This Row],[FTC Screening Date]]=""),"",IFERROR(NETWORKDAYS(Table2[[#This Row],[Initial Engagement Attempt Date]],Table2[[#This Row],[FTC Screening Date]],Holidays),""))</f>
        <v/>
      </c>
      <c r="AK87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76" s="4">
        <f>COUNTIFS(Table2[Agency Name],Table2[[#This Row],[Agency Name]],Table2[Client ID],Table2[[#This Row],[Client ID]])</f>
        <v>0</v>
      </c>
    </row>
    <row r="877" spans="12:38">
      <c r="L877" s="13"/>
      <c r="M877" s="13"/>
      <c r="N877" s="13"/>
      <c r="P877" s="13"/>
      <c r="W877" s="13"/>
      <c r="X877" s="13"/>
      <c r="AA87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7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77" s="4" t="str" cm="1">
        <f t="array" aca="1" ref="AC87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77" s="4">
        <f ca="1">LEN(Table2[[#This Row],[Data Checks]])</f>
        <v>0</v>
      </c>
      <c r="AE877" s="4" t="str">
        <f>IF(LEN(TRIM(Table2[[#This Row],[Referral Date]]))=0,"",IFERROR(NETWORKDAYS(Table2[[#This Row],[Referral Date]],EOMONTH(DATE('Reporting Month'!$B$2,'Reporting Month'!$B$1,1),0),Holidays),-NETWORKDAYS(EOMONTH(DATE('Reporting Month'!$B$2,'Reporting Month'!$B$1,1),0),Table2[[#This Row],[Referral Date]],Holidays)))</f>
        <v/>
      </c>
      <c r="AF87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77" s="4" t="str">
        <f>IF(OR(Table2[[#This Row],[Referral Date]]="",Table2[[#This Row],[FTC Screening Date]]=""),"",IFERROR(DATEDIF(Table2[[#This Row],[Referral Date]],Table2[[#This Row],[FTC Screening Date]],"d"),IFERROR(IF(DATEDIF(Table2[[#This Row],[FTC Screening Date]],Table2[[#This Row],[Referral Date]],"d")&gt;0,0,""),"")))</f>
        <v/>
      </c>
      <c r="AH877" s="4" t="str">
        <f>IFERROR(VLOOKUP(Table2[[#This Row],[Agency Name]],'Dropdown Values'!A:B,2,FALSE),"")</f>
        <v/>
      </c>
      <c r="AI877" s="2" t="str">
        <f>IF(OR(Table2[[#This Row],[Current Investigation Start Date]]="",Table2[[#This Row],[Referral Date]]=""),"",IFERROR(NETWORKDAYS(I877,J877,Holidays),""))</f>
        <v/>
      </c>
      <c r="AJ877" s="2" t="str">
        <f>IF(OR(Table2[[#This Row],[Initial Engagement Attempt Date]]="",Table2[[#This Row],[FTC Screening Date]]=""),"",IFERROR(NETWORKDAYS(Table2[[#This Row],[Initial Engagement Attempt Date]],Table2[[#This Row],[FTC Screening Date]],Holidays),""))</f>
        <v/>
      </c>
      <c r="AK87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77" s="4">
        <f>COUNTIFS(Table2[Agency Name],Table2[[#This Row],[Agency Name]],Table2[Client ID],Table2[[#This Row],[Client ID]])</f>
        <v>0</v>
      </c>
    </row>
    <row r="878" spans="12:38">
      <c r="L878" s="13"/>
      <c r="M878" s="13"/>
      <c r="N878" s="13"/>
      <c r="P878" s="13"/>
      <c r="W878" s="13"/>
      <c r="X878" s="13"/>
      <c r="AA87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7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78" s="4" t="str" cm="1">
        <f t="array" aca="1" ref="AC87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78" s="4">
        <f ca="1">LEN(Table2[[#This Row],[Data Checks]])</f>
        <v>0</v>
      </c>
      <c r="AE878" s="4" t="str">
        <f>IF(LEN(TRIM(Table2[[#This Row],[Referral Date]]))=0,"",IFERROR(NETWORKDAYS(Table2[[#This Row],[Referral Date]],EOMONTH(DATE('Reporting Month'!$B$2,'Reporting Month'!$B$1,1),0),Holidays),-NETWORKDAYS(EOMONTH(DATE('Reporting Month'!$B$2,'Reporting Month'!$B$1,1),0),Table2[[#This Row],[Referral Date]],Holidays)))</f>
        <v/>
      </c>
      <c r="AF87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78" s="4" t="str">
        <f>IF(OR(Table2[[#This Row],[Referral Date]]="",Table2[[#This Row],[FTC Screening Date]]=""),"",IFERROR(DATEDIF(Table2[[#This Row],[Referral Date]],Table2[[#This Row],[FTC Screening Date]],"d"),IFERROR(IF(DATEDIF(Table2[[#This Row],[FTC Screening Date]],Table2[[#This Row],[Referral Date]],"d")&gt;0,0,""),"")))</f>
        <v/>
      </c>
      <c r="AH878" s="4" t="str">
        <f>IFERROR(VLOOKUP(Table2[[#This Row],[Agency Name]],'Dropdown Values'!A:B,2,FALSE),"")</f>
        <v/>
      </c>
      <c r="AI878" s="2" t="str">
        <f>IF(OR(Table2[[#This Row],[Current Investigation Start Date]]="",Table2[[#This Row],[Referral Date]]=""),"",IFERROR(NETWORKDAYS(I878,J878,Holidays),""))</f>
        <v/>
      </c>
      <c r="AJ878" s="2" t="str">
        <f>IF(OR(Table2[[#This Row],[Initial Engagement Attempt Date]]="",Table2[[#This Row],[FTC Screening Date]]=""),"",IFERROR(NETWORKDAYS(Table2[[#This Row],[Initial Engagement Attempt Date]],Table2[[#This Row],[FTC Screening Date]],Holidays),""))</f>
        <v/>
      </c>
      <c r="AK87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78" s="4">
        <f>COUNTIFS(Table2[Agency Name],Table2[[#This Row],[Agency Name]],Table2[Client ID],Table2[[#This Row],[Client ID]])</f>
        <v>0</v>
      </c>
    </row>
    <row r="879" spans="12:38">
      <c r="L879" s="13"/>
      <c r="M879" s="13"/>
      <c r="N879" s="13"/>
      <c r="P879" s="13"/>
      <c r="W879" s="13"/>
      <c r="X879" s="13"/>
      <c r="AA87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7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79" s="4" t="str" cm="1">
        <f t="array" aca="1" ref="AC87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79" s="4">
        <f ca="1">LEN(Table2[[#This Row],[Data Checks]])</f>
        <v>0</v>
      </c>
      <c r="AE879" s="4" t="str">
        <f>IF(LEN(TRIM(Table2[[#This Row],[Referral Date]]))=0,"",IFERROR(NETWORKDAYS(Table2[[#This Row],[Referral Date]],EOMONTH(DATE('Reporting Month'!$B$2,'Reporting Month'!$B$1,1),0),Holidays),-NETWORKDAYS(EOMONTH(DATE('Reporting Month'!$B$2,'Reporting Month'!$B$1,1),0),Table2[[#This Row],[Referral Date]],Holidays)))</f>
        <v/>
      </c>
      <c r="AF87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79" s="4" t="str">
        <f>IF(OR(Table2[[#This Row],[Referral Date]]="",Table2[[#This Row],[FTC Screening Date]]=""),"",IFERROR(DATEDIF(Table2[[#This Row],[Referral Date]],Table2[[#This Row],[FTC Screening Date]],"d"),IFERROR(IF(DATEDIF(Table2[[#This Row],[FTC Screening Date]],Table2[[#This Row],[Referral Date]],"d")&gt;0,0,""),"")))</f>
        <v/>
      </c>
      <c r="AH879" s="4" t="str">
        <f>IFERROR(VLOOKUP(Table2[[#This Row],[Agency Name]],'Dropdown Values'!A:B,2,FALSE),"")</f>
        <v/>
      </c>
      <c r="AI879" s="2" t="str">
        <f>IF(OR(Table2[[#This Row],[Current Investigation Start Date]]="",Table2[[#This Row],[Referral Date]]=""),"",IFERROR(NETWORKDAYS(I879,J879,Holidays),""))</f>
        <v/>
      </c>
      <c r="AJ879" s="2" t="str">
        <f>IF(OR(Table2[[#This Row],[Initial Engagement Attempt Date]]="",Table2[[#This Row],[FTC Screening Date]]=""),"",IFERROR(NETWORKDAYS(Table2[[#This Row],[Initial Engagement Attempt Date]],Table2[[#This Row],[FTC Screening Date]],Holidays),""))</f>
        <v/>
      </c>
      <c r="AK87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79" s="4">
        <f>COUNTIFS(Table2[Agency Name],Table2[[#This Row],[Agency Name]],Table2[Client ID],Table2[[#This Row],[Client ID]])</f>
        <v>0</v>
      </c>
    </row>
    <row r="880" spans="12:38">
      <c r="L880" s="13"/>
      <c r="M880" s="13"/>
      <c r="N880" s="13"/>
      <c r="P880" s="13"/>
      <c r="W880" s="13"/>
      <c r="X880" s="13"/>
      <c r="AA88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8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80" s="4" t="str" cm="1">
        <f t="array" aca="1" ref="AC88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80" s="4">
        <f ca="1">LEN(Table2[[#This Row],[Data Checks]])</f>
        <v>0</v>
      </c>
      <c r="AE880" s="4" t="str">
        <f>IF(LEN(TRIM(Table2[[#This Row],[Referral Date]]))=0,"",IFERROR(NETWORKDAYS(Table2[[#This Row],[Referral Date]],EOMONTH(DATE('Reporting Month'!$B$2,'Reporting Month'!$B$1,1),0),Holidays),-NETWORKDAYS(EOMONTH(DATE('Reporting Month'!$B$2,'Reporting Month'!$B$1,1),0),Table2[[#This Row],[Referral Date]],Holidays)))</f>
        <v/>
      </c>
      <c r="AF88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80" s="4" t="str">
        <f>IF(OR(Table2[[#This Row],[Referral Date]]="",Table2[[#This Row],[FTC Screening Date]]=""),"",IFERROR(DATEDIF(Table2[[#This Row],[Referral Date]],Table2[[#This Row],[FTC Screening Date]],"d"),IFERROR(IF(DATEDIF(Table2[[#This Row],[FTC Screening Date]],Table2[[#This Row],[Referral Date]],"d")&gt;0,0,""),"")))</f>
        <v/>
      </c>
      <c r="AH880" s="4" t="str">
        <f>IFERROR(VLOOKUP(Table2[[#This Row],[Agency Name]],'Dropdown Values'!A:B,2,FALSE),"")</f>
        <v/>
      </c>
      <c r="AI880" s="2" t="str">
        <f>IF(OR(Table2[[#This Row],[Current Investigation Start Date]]="",Table2[[#This Row],[Referral Date]]=""),"",IFERROR(NETWORKDAYS(I880,J880,Holidays),""))</f>
        <v/>
      </c>
      <c r="AJ880" s="2" t="str">
        <f>IF(OR(Table2[[#This Row],[Initial Engagement Attempt Date]]="",Table2[[#This Row],[FTC Screening Date]]=""),"",IFERROR(NETWORKDAYS(Table2[[#This Row],[Initial Engagement Attempt Date]],Table2[[#This Row],[FTC Screening Date]],Holidays),""))</f>
        <v/>
      </c>
      <c r="AK88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80" s="4">
        <f>COUNTIFS(Table2[Agency Name],Table2[[#This Row],[Agency Name]],Table2[Client ID],Table2[[#This Row],[Client ID]])</f>
        <v>0</v>
      </c>
    </row>
    <row r="881" spans="12:38">
      <c r="L881" s="13"/>
      <c r="M881" s="13"/>
      <c r="N881" s="13"/>
      <c r="P881" s="13"/>
      <c r="W881" s="13"/>
      <c r="X881" s="13"/>
      <c r="AA88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8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81" s="4" t="str" cm="1">
        <f t="array" aca="1" ref="AC88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81" s="4">
        <f ca="1">LEN(Table2[[#This Row],[Data Checks]])</f>
        <v>0</v>
      </c>
      <c r="AE881" s="4" t="str">
        <f>IF(LEN(TRIM(Table2[[#This Row],[Referral Date]]))=0,"",IFERROR(NETWORKDAYS(Table2[[#This Row],[Referral Date]],EOMONTH(DATE('Reporting Month'!$B$2,'Reporting Month'!$B$1,1),0),Holidays),-NETWORKDAYS(EOMONTH(DATE('Reporting Month'!$B$2,'Reporting Month'!$B$1,1),0),Table2[[#This Row],[Referral Date]],Holidays)))</f>
        <v/>
      </c>
      <c r="AF88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81" s="4" t="str">
        <f>IF(OR(Table2[[#This Row],[Referral Date]]="",Table2[[#This Row],[FTC Screening Date]]=""),"",IFERROR(DATEDIF(Table2[[#This Row],[Referral Date]],Table2[[#This Row],[FTC Screening Date]],"d"),IFERROR(IF(DATEDIF(Table2[[#This Row],[FTC Screening Date]],Table2[[#This Row],[Referral Date]],"d")&gt;0,0,""),"")))</f>
        <v/>
      </c>
      <c r="AH881" s="4" t="str">
        <f>IFERROR(VLOOKUP(Table2[[#This Row],[Agency Name]],'Dropdown Values'!A:B,2,FALSE),"")</f>
        <v/>
      </c>
      <c r="AI881" s="2" t="str">
        <f>IF(OR(Table2[[#This Row],[Current Investigation Start Date]]="",Table2[[#This Row],[Referral Date]]=""),"",IFERROR(NETWORKDAYS(I881,J881,Holidays),""))</f>
        <v/>
      </c>
      <c r="AJ881" s="2" t="str">
        <f>IF(OR(Table2[[#This Row],[Initial Engagement Attempt Date]]="",Table2[[#This Row],[FTC Screening Date]]=""),"",IFERROR(NETWORKDAYS(Table2[[#This Row],[Initial Engagement Attempt Date]],Table2[[#This Row],[FTC Screening Date]],Holidays),""))</f>
        <v/>
      </c>
      <c r="AK88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81" s="4">
        <f>COUNTIFS(Table2[Agency Name],Table2[[#This Row],[Agency Name]],Table2[Client ID],Table2[[#This Row],[Client ID]])</f>
        <v>0</v>
      </c>
    </row>
    <row r="882" spans="12:38">
      <c r="L882" s="13"/>
      <c r="M882" s="13"/>
      <c r="N882" s="13"/>
      <c r="P882" s="13"/>
      <c r="W882" s="13"/>
      <c r="X882" s="13"/>
      <c r="AA88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8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82" s="4" t="str" cm="1">
        <f t="array" aca="1" ref="AC88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82" s="4">
        <f ca="1">LEN(Table2[[#This Row],[Data Checks]])</f>
        <v>0</v>
      </c>
      <c r="AE882" s="4" t="str">
        <f>IF(LEN(TRIM(Table2[[#This Row],[Referral Date]]))=0,"",IFERROR(NETWORKDAYS(Table2[[#This Row],[Referral Date]],EOMONTH(DATE('Reporting Month'!$B$2,'Reporting Month'!$B$1,1),0),Holidays),-NETWORKDAYS(EOMONTH(DATE('Reporting Month'!$B$2,'Reporting Month'!$B$1,1),0),Table2[[#This Row],[Referral Date]],Holidays)))</f>
        <v/>
      </c>
      <c r="AF88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82" s="4" t="str">
        <f>IF(OR(Table2[[#This Row],[Referral Date]]="",Table2[[#This Row],[FTC Screening Date]]=""),"",IFERROR(DATEDIF(Table2[[#This Row],[Referral Date]],Table2[[#This Row],[FTC Screening Date]],"d"),IFERROR(IF(DATEDIF(Table2[[#This Row],[FTC Screening Date]],Table2[[#This Row],[Referral Date]],"d")&gt;0,0,""),"")))</f>
        <v/>
      </c>
      <c r="AH882" s="4" t="str">
        <f>IFERROR(VLOOKUP(Table2[[#This Row],[Agency Name]],'Dropdown Values'!A:B,2,FALSE),"")</f>
        <v/>
      </c>
      <c r="AI882" s="2" t="str">
        <f>IF(OR(Table2[[#This Row],[Current Investigation Start Date]]="",Table2[[#This Row],[Referral Date]]=""),"",IFERROR(NETWORKDAYS(I882,J882,Holidays),""))</f>
        <v/>
      </c>
      <c r="AJ882" s="2" t="str">
        <f>IF(OR(Table2[[#This Row],[Initial Engagement Attempt Date]]="",Table2[[#This Row],[FTC Screening Date]]=""),"",IFERROR(NETWORKDAYS(Table2[[#This Row],[Initial Engagement Attempt Date]],Table2[[#This Row],[FTC Screening Date]],Holidays),""))</f>
        <v/>
      </c>
      <c r="AK88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82" s="4">
        <f>COUNTIFS(Table2[Agency Name],Table2[[#This Row],[Agency Name]],Table2[Client ID],Table2[[#This Row],[Client ID]])</f>
        <v>0</v>
      </c>
    </row>
    <row r="883" spans="12:38">
      <c r="L883" s="13"/>
      <c r="M883" s="13"/>
      <c r="N883" s="13"/>
      <c r="P883" s="13"/>
      <c r="W883" s="13"/>
      <c r="X883" s="13"/>
      <c r="AA88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8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83" s="4" t="str" cm="1">
        <f t="array" aca="1" ref="AC88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83" s="4">
        <f ca="1">LEN(Table2[[#This Row],[Data Checks]])</f>
        <v>0</v>
      </c>
      <c r="AE883" s="4" t="str">
        <f>IF(LEN(TRIM(Table2[[#This Row],[Referral Date]]))=0,"",IFERROR(NETWORKDAYS(Table2[[#This Row],[Referral Date]],EOMONTH(DATE('Reporting Month'!$B$2,'Reporting Month'!$B$1,1),0),Holidays),-NETWORKDAYS(EOMONTH(DATE('Reporting Month'!$B$2,'Reporting Month'!$B$1,1),0),Table2[[#This Row],[Referral Date]],Holidays)))</f>
        <v/>
      </c>
      <c r="AF88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83" s="4" t="str">
        <f>IF(OR(Table2[[#This Row],[Referral Date]]="",Table2[[#This Row],[FTC Screening Date]]=""),"",IFERROR(DATEDIF(Table2[[#This Row],[Referral Date]],Table2[[#This Row],[FTC Screening Date]],"d"),IFERROR(IF(DATEDIF(Table2[[#This Row],[FTC Screening Date]],Table2[[#This Row],[Referral Date]],"d")&gt;0,0,""),"")))</f>
        <v/>
      </c>
      <c r="AH883" s="4" t="str">
        <f>IFERROR(VLOOKUP(Table2[[#This Row],[Agency Name]],'Dropdown Values'!A:B,2,FALSE),"")</f>
        <v/>
      </c>
      <c r="AI883" s="2" t="str">
        <f>IF(OR(Table2[[#This Row],[Current Investigation Start Date]]="",Table2[[#This Row],[Referral Date]]=""),"",IFERROR(NETWORKDAYS(I883,J883,Holidays),""))</f>
        <v/>
      </c>
      <c r="AJ883" s="2" t="str">
        <f>IF(OR(Table2[[#This Row],[Initial Engagement Attempt Date]]="",Table2[[#This Row],[FTC Screening Date]]=""),"",IFERROR(NETWORKDAYS(Table2[[#This Row],[Initial Engagement Attempt Date]],Table2[[#This Row],[FTC Screening Date]],Holidays),""))</f>
        <v/>
      </c>
      <c r="AK88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83" s="4">
        <f>COUNTIFS(Table2[Agency Name],Table2[[#This Row],[Agency Name]],Table2[Client ID],Table2[[#This Row],[Client ID]])</f>
        <v>0</v>
      </c>
    </row>
    <row r="884" spans="12:38">
      <c r="L884" s="13"/>
      <c r="M884" s="13"/>
      <c r="N884" s="13"/>
      <c r="P884" s="13"/>
      <c r="W884" s="13"/>
      <c r="X884" s="13"/>
      <c r="AA88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8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84" s="4" t="str" cm="1">
        <f t="array" aca="1" ref="AC88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84" s="4">
        <f ca="1">LEN(Table2[[#This Row],[Data Checks]])</f>
        <v>0</v>
      </c>
      <c r="AE884" s="4" t="str">
        <f>IF(LEN(TRIM(Table2[[#This Row],[Referral Date]]))=0,"",IFERROR(NETWORKDAYS(Table2[[#This Row],[Referral Date]],EOMONTH(DATE('Reporting Month'!$B$2,'Reporting Month'!$B$1,1),0),Holidays),-NETWORKDAYS(EOMONTH(DATE('Reporting Month'!$B$2,'Reporting Month'!$B$1,1),0),Table2[[#This Row],[Referral Date]],Holidays)))</f>
        <v/>
      </c>
      <c r="AF88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84" s="4" t="str">
        <f>IF(OR(Table2[[#This Row],[Referral Date]]="",Table2[[#This Row],[FTC Screening Date]]=""),"",IFERROR(DATEDIF(Table2[[#This Row],[Referral Date]],Table2[[#This Row],[FTC Screening Date]],"d"),IFERROR(IF(DATEDIF(Table2[[#This Row],[FTC Screening Date]],Table2[[#This Row],[Referral Date]],"d")&gt;0,0,""),"")))</f>
        <v/>
      </c>
      <c r="AH884" s="4" t="str">
        <f>IFERROR(VLOOKUP(Table2[[#This Row],[Agency Name]],'Dropdown Values'!A:B,2,FALSE),"")</f>
        <v/>
      </c>
      <c r="AI884" s="2" t="str">
        <f>IF(OR(Table2[[#This Row],[Current Investigation Start Date]]="",Table2[[#This Row],[Referral Date]]=""),"",IFERROR(NETWORKDAYS(I884,J884,Holidays),""))</f>
        <v/>
      </c>
      <c r="AJ884" s="2" t="str">
        <f>IF(OR(Table2[[#This Row],[Initial Engagement Attempt Date]]="",Table2[[#This Row],[FTC Screening Date]]=""),"",IFERROR(NETWORKDAYS(Table2[[#This Row],[Initial Engagement Attempt Date]],Table2[[#This Row],[FTC Screening Date]],Holidays),""))</f>
        <v/>
      </c>
      <c r="AK88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84" s="4">
        <f>COUNTIFS(Table2[Agency Name],Table2[[#This Row],[Agency Name]],Table2[Client ID],Table2[[#This Row],[Client ID]])</f>
        <v>0</v>
      </c>
    </row>
    <row r="885" spans="12:38">
      <c r="L885" s="13"/>
      <c r="M885" s="13"/>
      <c r="N885" s="13"/>
      <c r="P885" s="13"/>
      <c r="W885" s="13"/>
      <c r="X885" s="13"/>
      <c r="AA88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8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85" s="4" t="str" cm="1">
        <f t="array" aca="1" ref="AC88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85" s="4">
        <f ca="1">LEN(Table2[[#This Row],[Data Checks]])</f>
        <v>0</v>
      </c>
      <c r="AE885" s="4" t="str">
        <f>IF(LEN(TRIM(Table2[[#This Row],[Referral Date]]))=0,"",IFERROR(NETWORKDAYS(Table2[[#This Row],[Referral Date]],EOMONTH(DATE('Reporting Month'!$B$2,'Reporting Month'!$B$1,1),0),Holidays),-NETWORKDAYS(EOMONTH(DATE('Reporting Month'!$B$2,'Reporting Month'!$B$1,1),0),Table2[[#This Row],[Referral Date]],Holidays)))</f>
        <v/>
      </c>
      <c r="AF88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85" s="4" t="str">
        <f>IF(OR(Table2[[#This Row],[Referral Date]]="",Table2[[#This Row],[FTC Screening Date]]=""),"",IFERROR(DATEDIF(Table2[[#This Row],[Referral Date]],Table2[[#This Row],[FTC Screening Date]],"d"),IFERROR(IF(DATEDIF(Table2[[#This Row],[FTC Screening Date]],Table2[[#This Row],[Referral Date]],"d")&gt;0,0,""),"")))</f>
        <v/>
      </c>
      <c r="AH885" s="4" t="str">
        <f>IFERROR(VLOOKUP(Table2[[#This Row],[Agency Name]],'Dropdown Values'!A:B,2,FALSE),"")</f>
        <v/>
      </c>
      <c r="AI885" s="2" t="str">
        <f>IF(OR(Table2[[#This Row],[Current Investigation Start Date]]="",Table2[[#This Row],[Referral Date]]=""),"",IFERROR(NETWORKDAYS(I885,J885,Holidays),""))</f>
        <v/>
      </c>
      <c r="AJ885" s="2" t="str">
        <f>IF(OR(Table2[[#This Row],[Initial Engagement Attempt Date]]="",Table2[[#This Row],[FTC Screening Date]]=""),"",IFERROR(NETWORKDAYS(Table2[[#This Row],[Initial Engagement Attempt Date]],Table2[[#This Row],[FTC Screening Date]],Holidays),""))</f>
        <v/>
      </c>
      <c r="AK88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85" s="4">
        <f>COUNTIFS(Table2[Agency Name],Table2[[#This Row],[Agency Name]],Table2[Client ID],Table2[[#This Row],[Client ID]])</f>
        <v>0</v>
      </c>
    </row>
    <row r="886" spans="12:38">
      <c r="L886" s="13"/>
      <c r="M886" s="13"/>
      <c r="N886" s="13"/>
      <c r="P886" s="13"/>
      <c r="W886" s="13"/>
      <c r="X886" s="13"/>
      <c r="AA88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8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86" s="4" t="str" cm="1">
        <f t="array" aca="1" ref="AC88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86" s="4">
        <f ca="1">LEN(Table2[[#This Row],[Data Checks]])</f>
        <v>0</v>
      </c>
      <c r="AE886" s="4" t="str">
        <f>IF(LEN(TRIM(Table2[[#This Row],[Referral Date]]))=0,"",IFERROR(NETWORKDAYS(Table2[[#This Row],[Referral Date]],EOMONTH(DATE('Reporting Month'!$B$2,'Reporting Month'!$B$1,1),0),Holidays),-NETWORKDAYS(EOMONTH(DATE('Reporting Month'!$B$2,'Reporting Month'!$B$1,1),0),Table2[[#This Row],[Referral Date]],Holidays)))</f>
        <v/>
      </c>
      <c r="AF88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86" s="4" t="str">
        <f>IF(OR(Table2[[#This Row],[Referral Date]]="",Table2[[#This Row],[FTC Screening Date]]=""),"",IFERROR(DATEDIF(Table2[[#This Row],[Referral Date]],Table2[[#This Row],[FTC Screening Date]],"d"),IFERROR(IF(DATEDIF(Table2[[#This Row],[FTC Screening Date]],Table2[[#This Row],[Referral Date]],"d")&gt;0,0,""),"")))</f>
        <v/>
      </c>
      <c r="AH886" s="4" t="str">
        <f>IFERROR(VLOOKUP(Table2[[#This Row],[Agency Name]],'Dropdown Values'!A:B,2,FALSE),"")</f>
        <v/>
      </c>
      <c r="AI886" s="2" t="str">
        <f>IF(OR(Table2[[#This Row],[Current Investigation Start Date]]="",Table2[[#This Row],[Referral Date]]=""),"",IFERROR(NETWORKDAYS(I886,J886,Holidays),""))</f>
        <v/>
      </c>
      <c r="AJ886" s="2" t="str">
        <f>IF(OR(Table2[[#This Row],[Initial Engagement Attempt Date]]="",Table2[[#This Row],[FTC Screening Date]]=""),"",IFERROR(NETWORKDAYS(Table2[[#This Row],[Initial Engagement Attempt Date]],Table2[[#This Row],[FTC Screening Date]],Holidays),""))</f>
        <v/>
      </c>
      <c r="AK88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86" s="4">
        <f>COUNTIFS(Table2[Agency Name],Table2[[#This Row],[Agency Name]],Table2[Client ID],Table2[[#This Row],[Client ID]])</f>
        <v>0</v>
      </c>
    </row>
    <row r="887" spans="12:38">
      <c r="L887" s="13"/>
      <c r="M887" s="13"/>
      <c r="N887" s="13"/>
      <c r="P887" s="13"/>
      <c r="W887" s="13"/>
      <c r="X887" s="13"/>
      <c r="AA88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8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87" s="4" t="str" cm="1">
        <f t="array" aca="1" ref="AC88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87" s="4">
        <f ca="1">LEN(Table2[[#This Row],[Data Checks]])</f>
        <v>0</v>
      </c>
      <c r="AE887" s="4" t="str">
        <f>IF(LEN(TRIM(Table2[[#This Row],[Referral Date]]))=0,"",IFERROR(NETWORKDAYS(Table2[[#This Row],[Referral Date]],EOMONTH(DATE('Reporting Month'!$B$2,'Reporting Month'!$B$1,1),0),Holidays),-NETWORKDAYS(EOMONTH(DATE('Reporting Month'!$B$2,'Reporting Month'!$B$1,1),0),Table2[[#This Row],[Referral Date]],Holidays)))</f>
        <v/>
      </c>
      <c r="AF88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87" s="4" t="str">
        <f>IF(OR(Table2[[#This Row],[Referral Date]]="",Table2[[#This Row],[FTC Screening Date]]=""),"",IFERROR(DATEDIF(Table2[[#This Row],[Referral Date]],Table2[[#This Row],[FTC Screening Date]],"d"),IFERROR(IF(DATEDIF(Table2[[#This Row],[FTC Screening Date]],Table2[[#This Row],[Referral Date]],"d")&gt;0,0,""),"")))</f>
        <v/>
      </c>
      <c r="AH887" s="4" t="str">
        <f>IFERROR(VLOOKUP(Table2[[#This Row],[Agency Name]],'Dropdown Values'!A:B,2,FALSE),"")</f>
        <v/>
      </c>
      <c r="AI887" s="2" t="str">
        <f>IF(OR(Table2[[#This Row],[Current Investigation Start Date]]="",Table2[[#This Row],[Referral Date]]=""),"",IFERROR(NETWORKDAYS(I887,J887,Holidays),""))</f>
        <v/>
      </c>
      <c r="AJ887" s="2" t="str">
        <f>IF(OR(Table2[[#This Row],[Initial Engagement Attempt Date]]="",Table2[[#This Row],[FTC Screening Date]]=""),"",IFERROR(NETWORKDAYS(Table2[[#This Row],[Initial Engagement Attempt Date]],Table2[[#This Row],[FTC Screening Date]],Holidays),""))</f>
        <v/>
      </c>
      <c r="AK88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87" s="4">
        <f>COUNTIFS(Table2[Agency Name],Table2[[#This Row],[Agency Name]],Table2[Client ID],Table2[[#This Row],[Client ID]])</f>
        <v>0</v>
      </c>
    </row>
    <row r="888" spans="12:38">
      <c r="L888" s="13"/>
      <c r="M888" s="13"/>
      <c r="N888" s="13"/>
      <c r="P888" s="13"/>
      <c r="W888" s="13"/>
      <c r="X888" s="13"/>
      <c r="AA88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8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88" s="4" t="str" cm="1">
        <f t="array" aca="1" ref="AC88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88" s="4">
        <f ca="1">LEN(Table2[[#This Row],[Data Checks]])</f>
        <v>0</v>
      </c>
      <c r="AE888" s="4" t="str">
        <f>IF(LEN(TRIM(Table2[[#This Row],[Referral Date]]))=0,"",IFERROR(NETWORKDAYS(Table2[[#This Row],[Referral Date]],EOMONTH(DATE('Reporting Month'!$B$2,'Reporting Month'!$B$1,1),0),Holidays),-NETWORKDAYS(EOMONTH(DATE('Reporting Month'!$B$2,'Reporting Month'!$B$1,1),0),Table2[[#This Row],[Referral Date]],Holidays)))</f>
        <v/>
      </c>
      <c r="AF88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88" s="4" t="str">
        <f>IF(OR(Table2[[#This Row],[Referral Date]]="",Table2[[#This Row],[FTC Screening Date]]=""),"",IFERROR(DATEDIF(Table2[[#This Row],[Referral Date]],Table2[[#This Row],[FTC Screening Date]],"d"),IFERROR(IF(DATEDIF(Table2[[#This Row],[FTC Screening Date]],Table2[[#This Row],[Referral Date]],"d")&gt;0,0,""),"")))</f>
        <v/>
      </c>
      <c r="AH888" s="4" t="str">
        <f>IFERROR(VLOOKUP(Table2[[#This Row],[Agency Name]],'Dropdown Values'!A:B,2,FALSE),"")</f>
        <v/>
      </c>
      <c r="AI888" s="2" t="str">
        <f>IF(OR(Table2[[#This Row],[Current Investigation Start Date]]="",Table2[[#This Row],[Referral Date]]=""),"",IFERROR(NETWORKDAYS(I888,J888,Holidays),""))</f>
        <v/>
      </c>
      <c r="AJ888" s="2" t="str">
        <f>IF(OR(Table2[[#This Row],[Initial Engagement Attempt Date]]="",Table2[[#This Row],[FTC Screening Date]]=""),"",IFERROR(NETWORKDAYS(Table2[[#This Row],[Initial Engagement Attempt Date]],Table2[[#This Row],[FTC Screening Date]],Holidays),""))</f>
        <v/>
      </c>
      <c r="AK88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88" s="4">
        <f>COUNTIFS(Table2[Agency Name],Table2[[#This Row],[Agency Name]],Table2[Client ID],Table2[[#This Row],[Client ID]])</f>
        <v>0</v>
      </c>
    </row>
    <row r="889" spans="12:38">
      <c r="L889" s="13"/>
      <c r="M889" s="13"/>
      <c r="N889" s="13"/>
      <c r="P889" s="13"/>
      <c r="W889" s="13"/>
      <c r="X889" s="13"/>
      <c r="AA88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8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89" s="4" t="str" cm="1">
        <f t="array" aca="1" ref="AC88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89" s="4">
        <f ca="1">LEN(Table2[[#This Row],[Data Checks]])</f>
        <v>0</v>
      </c>
      <c r="AE889" s="4" t="str">
        <f>IF(LEN(TRIM(Table2[[#This Row],[Referral Date]]))=0,"",IFERROR(NETWORKDAYS(Table2[[#This Row],[Referral Date]],EOMONTH(DATE('Reporting Month'!$B$2,'Reporting Month'!$B$1,1),0),Holidays),-NETWORKDAYS(EOMONTH(DATE('Reporting Month'!$B$2,'Reporting Month'!$B$1,1),0),Table2[[#This Row],[Referral Date]],Holidays)))</f>
        <v/>
      </c>
      <c r="AF88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89" s="4" t="str">
        <f>IF(OR(Table2[[#This Row],[Referral Date]]="",Table2[[#This Row],[FTC Screening Date]]=""),"",IFERROR(DATEDIF(Table2[[#This Row],[Referral Date]],Table2[[#This Row],[FTC Screening Date]],"d"),IFERROR(IF(DATEDIF(Table2[[#This Row],[FTC Screening Date]],Table2[[#This Row],[Referral Date]],"d")&gt;0,0,""),"")))</f>
        <v/>
      </c>
      <c r="AH889" s="4" t="str">
        <f>IFERROR(VLOOKUP(Table2[[#This Row],[Agency Name]],'Dropdown Values'!A:B,2,FALSE),"")</f>
        <v/>
      </c>
      <c r="AI889" s="2" t="str">
        <f>IF(OR(Table2[[#This Row],[Current Investigation Start Date]]="",Table2[[#This Row],[Referral Date]]=""),"",IFERROR(NETWORKDAYS(I889,J889,Holidays),""))</f>
        <v/>
      </c>
      <c r="AJ889" s="2" t="str">
        <f>IF(OR(Table2[[#This Row],[Initial Engagement Attempt Date]]="",Table2[[#This Row],[FTC Screening Date]]=""),"",IFERROR(NETWORKDAYS(Table2[[#This Row],[Initial Engagement Attempt Date]],Table2[[#This Row],[FTC Screening Date]],Holidays),""))</f>
        <v/>
      </c>
      <c r="AK88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89" s="4">
        <f>COUNTIFS(Table2[Agency Name],Table2[[#This Row],[Agency Name]],Table2[Client ID],Table2[[#This Row],[Client ID]])</f>
        <v>0</v>
      </c>
    </row>
    <row r="890" spans="12:38">
      <c r="L890" s="13"/>
      <c r="M890" s="13"/>
      <c r="N890" s="13"/>
      <c r="P890" s="13"/>
      <c r="W890" s="13"/>
      <c r="X890" s="13"/>
      <c r="AA89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9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90" s="4" t="str" cm="1">
        <f t="array" aca="1" ref="AC89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90" s="4">
        <f ca="1">LEN(Table2[[#This Row],[Data Checks]])</f>
        <v>0</v>
      </c>
      <c r="AE890" s="4" t="str">
        <f>IF(LEN(TRIM(Table2[[#This Row],[Referral Date]]))=0,"",IFERROR(NETWORKDAYS(Table2[[#This Row],[Referral Date]],EOMONTH(DATE('Reporting Month'!$B$2,'Reporting Month'!$B$1,1),0),Holidays),-NETWORKDAYS(EOMONTH(DATE('Reporting Month'!$B$2,'Reporting Month'!$B$1,1),0),Table2[[#This Row],[Referral Date]],Holidays)))</f>
        <v/>
      </c>
      <c r="AF89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90" s="4" t="str">
        <f>IF(OR(Table2[[#This Row],[Referral Date]]="",Table2[[#This Row],[FTC Screening Date]]=""),"",IFERROR(DATEDIF(Table2[[#This Row],[Referral Date]],Table2[[#This Row],[FTC Screening Date]],"d"),IFERROR(IF(DATEDIF(Table2[[#This Row],[FTC Screening Date]],Table2[[#This Row],[Referral Date]],"d")&gt;0,0,""),"")))</f>
        <v/>
      </c>
      <c r="AH890" s="4" t="str">
        <f>IFERROR(VLOOKUP(Table2[[#This Row],[Agency Name]],'Dropdown Values'!A:B,2,FALSE),"")</f>
        <v/>
      </c>
      <c r="AI890" s="2" t="str">
        <f>IF(OR(Table2[[#This Row],[Current Investigation Start Date]]="",Table2[[#This Row],[Referral Date]]=""),"",IFERROR(NETWORKDAYS(I890,J890,Holidays),""))</f>
        <v/>
      </c>
      <c r="AJ890" s="2" t="str">
        <f>IF(OR(Table2[[#This Row],[Initial Engagement Attempt Date]]="",Table2[[#This Row],[FTC Screening Date]]=""),"",IFERROR(NETWORKDAYS(Table2[[#This Row],[Initial Engagement Attempt Date]],Table2[[#This Row],[FTC Screening Date]],Holidays),""))</f>
        <v/>
      </c>
      <c r="AK89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90" s="4">
        <f>COUNTIFS(Table2[Agency Name],Table2[[#This Row],[Agency Name]],Table2[Client ID],Table2[[#This Row],[Client ID]])</f>
        <v>0</v>
      </c>
    </row>
    <row r="891" spans="12:38">
      <c r="L891" s="13"/>
      <c r="M891" s="13"/>
      <c r="N891" s="13"/>
      <c r="P891" s="13"/>
      <c r="W891" s="13"/>
      <c r="X891" s="13"/>
      <c r="AA89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9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91" s="4" t="str" cm="1">
        <f t="array" aca="1" ref="AC89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91" s="4">
        <f ca="1">LEN(Table2[[#This Row],[Data Checks]])</f>
        <v>0</v>
      </c>
      <c r="AE891" s="4" t="str">
        <f>IF(LEN(TRIM(Table2[[#This Row],[Referral Date]]))=0,"",IFERROR(NETWORKDAYS(Table2[[#This Row],[Referral Date]],EOMONTH(DATE('Reporting Month'!$B$2,'Reporting Month'!$B$1,1),0),Holidays),-NETWORKDAYS(EOMONTH(DATE('Reporting Month'!$B$2,'Reporting Month'!$B$1,1),0),Table2[[#This Row],[Referral Date]],Holidays)))</f>
        <v/>
      </c>
      <c r="AF89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91" s="4" t="str">
        <f>IF(OR(Table2[[#This Row],[Referral Date]]="",Table2[[#This Row],[FTC Screening Date]]=""),"",IFERROR(DATEDIF(Table2[[#This Row],[Referral Date]],Table2[[#This Row],[FTC Screening Date]],"d"),IFERROR(IF(DATEDIF(Table2[[#This Row],[FTC Screening Date]],Table2[[#This Row],[Referral Date]],"d")&gt;0,0,""),"")))</f>
        <v/>
      </c>
      <c r="AH891" s="4" t="str">
        <f>IFERROR(VLOOKUP(Table2[[#This Row],[Agency Name]],'Dropdown Values'!A:B,2,FALSE),"")</f>
        <v/>
      </c>
      <c r="AI891" s="2" t="str">
        <f>IF(OR(Table2[[#This Row],[Current Investigation Start Date]]="",Table2[[#This Row],[Referral Date]]=""),"",IFERROR(NETWORKDAYS(I891,J891,Holidays),""))</f>
        <v/>
      </c>
      <c r="AJ891" s="2" t="str">
        <f>IF(OR(Table2[[#This Row],[Initial Engagement Attempt Date]]="",Table2[[#This Row],[FTC Screening Date]]=""),"",IFERROR(NETWORKDAYS(Table2[[#This Row],[Initial Engagement Attempt Date]],Table2[[#This Row],[FTC Screening Date]],Holidays),""))</f>
        <v/>
      </c>
      <c r="AK89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91" s="4">
        <f>COUNTIFS(Table2[Agency Name],Table2[[#This Row],[Agency Name]],Table2[Client ID],Table2[[#This Row],[Client ID]])</f>
        <v>0</v>
      </c>
    </row>
    <row r="892" spans="12:38">
      <c r="L892" s="13"/>
      <c r="M892" s="13"/>
      <c r="N892" s="13"/>
      <c r="P892" s="13"/>
      <c r="W892" s="13"/>
      <c r="X892" s="13"/>
      <c r="AA89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9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92" s="4" t="str" cm="1">
        <f t="array" aca="1" ref="AC89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92" s="4">
        <f ca="1">LEN(Table2[[#This Row],[Data Checks]])</f>
        <v>0</v>
      </c>
      <c r="AE892" s="4" t="str">
        <f>IF(LEN(TRIM(Table2[[#This Row],[Referral Date]]))=0,"",IFERROR(NETWORKDAYS(Table2[[#This Row],[Referral Date]],EOMONTH(DATE('Reporting Month'!$B$2,'Reporting Month'!$B$1,1),0),Holidays),-NETWORKDAYS(EOMONTH(DATE('Reporting Month'!$B$2,'Reporting Month'!$B$1,1),0),Table2[[#This Row],[Referral Date]],Holidays)))</f>
        <v/>
      </c>
      <c r="AF89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92" s="4" t="str">
        <f>IF(OR(Table2[[#This Row],[Referral Date]]="",Table2[[#This Row],[FTC Screening Date]]=""),"",IFERROR(DATEDIF(Table2[[#This Row],[Referral Date]],Table2[[#This Row],[FTC Screening Date]],"d"),IFERROR(IF(DATEDIF(Table2[[#This Row],[FTC Screening Date]],Table2[[#This Row],[Referral Date]],"d")&gt;0,0,""),"")))</f>
        <v/>
      </c>
      <c r="AH892" s="4" t="str">
        <f>IFERROR(VLOOKUP(Table2[[#This Row],[Agency Name]],'Dropdown Values'!A:B,2,FALSE),"")</f>
        <v/>
      </c>
      <c r="AI892" s="2" t="str">
        <f>IF(OR(Table2[[#This Row],[Current Investigation Start Date]]="",Table2[[#This Row],[Referral Date]]=""),"",IFERROR(NETWORKDAYS(I892,J892,Holidays),""))</f>
        <v/>
      </c>
      <c r="AJ892" s="2" t="str">
        <f>IF(OR(Table2[[#This Row],[Initial Engagement Attempt Date]]="",Table2[[#This Row],[FTC Screening Date]]=""),"",IFERROR(NETWORKDAYS(Table2[[#This Row],[Initial Engagement Attempt Date]],Table2[[#This Row],[FTC Screening Date]],Holidays),""))</f>
        <v/>
      </c>
      <c r="AK89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92" s="4">
        <f>COUNTIFS(Table2[Agency Name],Table2[[#This Row],[Agency Name]],Table2[Client ID],Table2[[#This Row],[Client ID]])</f>
        <v>0</v>
      </c>
    </row>
    <row r="893" spans="12:38">
      <c r="L893" s="13"/>
      <c r="M893" s="13"/>
      <c r="N893" s="13"/>
      <c r="P893" s="13"/>
      <c r="W893" s="13"/>
      <c r="X893" s="13"/>
      <c r="AA89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9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93" s="4" t="str" cm="1">
        <f t="array" aca="1" ref="AC89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93" s="4">
        <f ca="1">LEN(Table2[[#This Row],[Data Checks]])</f>
        <v>0</v>
      </c>
      <c r="AE893" s="4" t="str">
        <f>IF(LEN(TRIM(Table2[[#This Row],[Referral Date]]))=0,"",IFERROR(NETWORKDAYS(Table2[[#This Row],[Referral Date]],EOMONTH(DATE('Reporting Month'!$B$2,'Reporting Month'!$B$1,1),0),Holidays),-NETWORKDAYS(EOMONTH(DATE('Reporting Month'!$B$2,'Reporting Month'!$B$1,1),0),Table2[[#This Row],[Referral Date]],Holidays)))</f>
        <v/>
      </c>
      <c r="AF89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93" s="4" t="str">
        <f>IF(OR(Table2[[#This Row],[Referral Date]]="",Table2[[#This Row],[FTC Screening Date]]=""),"",IFERROR(DATEDIF(Table2[[#This Row],[Referral Date]],Table2[[#This Row],[FTC Screening Date]],"d"),IFERROR(IF(DATEDIF(Table2[[#This Row],[FTC Screening Date]],Table2[[#This Row],[Referral Date]],"d")&gt;0,0,""),"")))</f>
        <v/>
      </c>
      <c r="AH893" s="4" t="str">
        <f>IFERROR(VLOOKUP(Table2[[#This Row],[Agency Name]],'Dropdown Values'!A:B,2,FALSE),"")</f>
        <v/>
      </c>
      <c r="AI893" s="2" t="str">
        <f>IF(OR(Table2[[#This Row],[Current Investigation Start Date]]="",Table2[[#This Row],[Referral Date]]=""),"",IFERROR(NETWORKDAYS(I893,J893,Holidays),""))</f>
        <v/>
      </c>
      <c r="AJ893" s="2" t="str">
        <f>IF(OR(Table2[[#This Row],[Initial Engagement Attempt Date]]="",Table2[[#This Row],[FTC Screening Date]]=""),"",IFERROR(NETWORKDAYS(Table2[[#This Row],[Initial Engagement Attempt Date]],Table2[[#This Row],[FTC Screening Date]],Holidays),""))</f>
        <v/>
      </c>
      <c r="AK89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93" s="4">
        <f>COUNTIFS(Table2[Agency Name],Table2[[#This Row],[Agency Name]],Table2[Client ID],Table2[[#This Row],[Client ID]])</f>
        <v>0</v>
      </c>
    </row>
    <row r="894" spans="12:38">
      <c r="L894" s="13"/>
      <c r="M894" s="13"/>
      <c r="N894" s="13"/>
      <c r="P894" s="13"/>
      <c r="W894" s="13"/>
      <c r="X894" s="13"/>
      <c r="AA89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9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94" s="4" t="str" cm="1">
        <f t="array" aca="1" ref="AC89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94" s="4">
        <f ca="1">LEN(Table2[[#This Row],[Data Checks]])</f>
        <v>0</v>
      </c>
      <c r="AE894" s="4" t="str">
        <f>IF(LEN(TRIM(Table2[[#This Row],[Referral Date]]))=0,"",IFERROR(NETWORKDAYS(Table2[[#This Row],[Referral Date]],EOMONTH(DATE('Reporting Month'!$B$2,'Reporting Month'!$B$1,1),0),Holidays),-NETWORKDAYS(EOMONTH(DATE('Reporting Month'!$B$2,'Reporting Month'!$B$1,1),0),Table2[[#This Row],[Referral Date]],Holidays)))</f>
        <v/>
      </c>
      <c r="AF89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94" s="4" t="str">
        <f>IF(OR(Table2[[#This Row],[Referral Date]]="",Table2[[#This Row],[FTC Screening Date]]=""),"",IFERROR(DATEDIF(Table2[[#This Row],[Referral Date]],Table2[[#This Row],[FTC Screening Date]],"d"),IFERROR(IF(DATEDIF(Table2[[#This Row],[FTC Screening Date]],Table2[[#This Row],[Referral Date]],"d")&gt;0,0,""),"")))</f>
        <v/>
      </c>
      <c r="AH894" s="4" t="str">
        <f>IFERROR(VLOOKUP(Table2[[#This Row],[Agency Name]],'Dropdown Values'!A:B,2,FALSE),"")</f>
        <v/>
      </c>
      <c r="AI894" s="2" t="str">
        <f>IF(OR(Table2[[#This Row],[Current Investigation Start Date]]="",Table2[[#This Row],[Referral Date]]=""),"",IFERROR(NETWORKDAYS(I894,J894,Holidays),""))</f>
        <v/>
      </c>
      <c r="AJ894" s="2" t="str">
        <f>IF(OR(Table2[[#This Row],[Initial Engagement Attempt Date]]="",Table2[[#This Row],[FTC Screening Date]]=""),"",IFERROR(NETWORKDAYS(Table2[[#This Row],[Initial Engagement Attempt Date]],Table2[[#This Row],[FTC Screening Date]],Holidays),""))</f>
        <v/>
      </c>
      <c r="AK89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94" s="4">
        <f>COUNTIFS(Table2[Agency Name],Table2[[#This Row],[Agency Name]],Table2[Client ID],Table2[[#This Row],[Client ID]])</f>
        <v>0</v>
      </c>
    </row>
    <row r="895" spans="12:38">
      <c r="L895" s="13"/>
      <c r="M895" s="13"/>
      <c r="N895" s="13"/>
      <c r="P895" s="13"/>
      <c r="W895" s="13"/>
      <c r="X895" s="13"/>
      <c r="AA89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9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95" s="4" t="str" cm="1">
        <f t="array" aca="1" ref="AC89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95" s="4">
        <f ca="1">LEN(Table2[[#This Row],[Data Checks]])</f>
        <v>0</v>
      </c>
      <c r="AE895" s="4" t="str">
        <f>IF(LEN(TRIM(Table2[[#This Row],[Referral Date]]))=0,"",IFERROR(NETWORKDAYS(Table2[[#This Row],[Referral Date]],EOMONTH(DATE('Reporting Month'!$B$2,'Reporting Month'!$B$1,1),0),Holidays),-NETWORKDAYS(EOMONTH(DATE('Reporting Month'!$B$2,'Reporting Month'!$B$1,1),0),Table2[[#This Row],[Referral Date]],Holidays)))</f>
        <v/>
      </c>
      <c r="AF89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95" s="4" t="str">
        <f>IF(OR(Table2[[#This Row],[Referral Date]]="",Table2[[#This Row],[FTC Screening Date]]=""),"",IFERROR(DATEDIF(Table2[[#This Row],[Referral Date]],Table2[[#This Row],[FTC Screening Date]],"d"),IFERROR(IF(DATEDIF(Table2[[#This Row],[FTC Screening Date]],Table2[[#This Row],[Referral Date]],"d")&gt;0,0,""),"")))</f>
        <v/>
      </c>
      <c r="AH895" s="4" t="str">
        <f>IFERROR(VLOOKUP(Table2[[#This Row],[Agency Name]],'Dropdown Values'!A:B,2,FALSE),"")</f>
        <v/>
      </c>
      <c r="AI895" s="2" t="str">
        <f>IF(OR(Table2[[#This Row],[Current Investigation Start Date]]="",Table2[[#This Row],[Referral Date]]=""),"",IFERROR(NETWORKDAYS(I895,J895,Holidays),""))</f>
        <v/>
      </c>
      <c r="AJ895" s="2" t="str">
        <f>IF(OR(Table2[[#This Row],[Initial Engagement Attempt Date]]="",Table2[[#This Row],[FTC Screening Date]]=""),"",IFERROR(NETWORKDAYS(Table2[[#This Row],[Initial Engagement Attempt Date]],Table2[[#This Row],[FTC Screening Date]],Holidays),""))</f>
        <v/>
      </c>
      <c r="AK89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95" s="4">
        <f>COUNTIFS(Table2[Agency Name],Table2[[#This Row],[Agency Name]],Table2[Client ID],Table2[[#This Row],[Client ID]])</f>
        <v>0</v>
      </c>
    </row>
    <row r="896" spans="12:38">
      <c r="L896" s="13"/>
      <c r="M896" s="13"/>
      <c r="N896" s="13"/>
      <c r="P896" s="13"/>
      <c r="W896" s="13"/>
      <c r="X896" s="13"/>
      <c r="AA89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9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96" s="4" t="str" cm="1">
        <f t="array" aca="1" ref="AC89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96" s="4">
        <f ca="1">LEN(Table2[[#This Row],[Data Checks]])</f>
        <v>0</v>
      </c>
      <c r="AE896" s="4" t="str">
        <f>IF(LEN(TRIM(Table2[[#This Row],[Referral Date]]))=0,"",IFERROR(NETWORKDAYS(Table2[[#This Row],[Referral Date]],EOMONTH(DATE('Reporting Month'!$B$2,'Reporting Month'!$B$1,1),0),Holidays),-NETWORKDAYS(EOMONTH(DATE('Reporting Month'!$B$2,'Reporting Month'!$B$1,1),0),Table2[[#This Row],[Referral Date]],Holidays)))</f>
        <v/>
      </c>
      <c r="AF89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96" s="4" t="str">
        <f>IF(OR(Table2[[#This Row],[Referral Date]]="",Table2[[#This Row],[FTC Screening Date]]=""),"",IFERROR(DATEDIF(Table2[[#This Row],[Referral Date]],Table2[[#This Row],[FTC Screening Date]],"d"),IFERROR(IF(DATEDIF(Table2[[#This Row],[FTC Screening Date]],Table2[[#This Row],[Referral Date]],"d")&gt;0,0,""),"")))</f>
        <v/>
      </c>
      <c r="AH896" s="4" t="str">
        <f>IFERROR(VLOOKUP(Table2[[#This Row],[Agency Name]],'Dropdown Values'!A:B,2,FALSE),"")</f>
        <v/>
      </c>
      <c r="AI896" s="2" t="str">
        <f>IF(OR(Table2[[#This Row],[Current Investigation Start Date]]="",Table2[[#This Row],[Referral Date]]=""),"",IFERROR(NETWORKDAYS(I896,J896,Holidays),""))</f>
        <v/>
      </c>
      <c r="AJ896" s="2" t="str">
        <f>IF(OR(Table2[[#This Row],[Initial Engagement Attempt Date]]="",Table2[[#This Row],[FTC Screening Date]]=""),"",IFERROR(NETWORKDAYS(Table2[[#This Row],[Initial Engagement Attempt Date]],Table2[[#This Row],[FTC Screening Date]],Holidays),""))</f>
        <v/>
      </c>
      <c r="AK89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96" s="4">
        <f>COUNTIFS(Table2[Agency Name],Table2[[#This Row],[Agency Name]],Table2[Client ID],Table2[[#This Row],[Client ID]])</f>
        <v>0</v>
      </c>
    </row>
    <row r="897" spans="12:38">
      <c r="L897" s="13"/>
      <c r="M897" s="13"/>
      <c r="N897" s="13"/>
      <c r="P897" s="13"/>
      <c r="W897" s="13"/>
      <c r="X897" s="13"/>
      <c r="AA89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9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97" s="4" t="str" cm="1">
        <f t="array" aca="1" ref="AC89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97" s="4">
        <f ca="1">LEN(Table2[[#This Row],[Data Checks]])</f>
        <v>0</v>
      </c>
      <c r="AE897" s="4" t="str">
        <f>IF(LEN(TRIM(Table2[[#This Row],[Referral Date]]))=0,"",IFERROR(NETWORKDAYS(Table2[[#This Row],[Referral Date]],EOMONTH(DATE('Reporting Month'!$B$2,'Reporting Month'!$B$1,1),0),Holidays),-NETWORKDAYS(EOMONTH(DATE('Reporting Month'!$B$2,'Reporting Month'!$B$1,1),0),Table2[[#This Row],[Referral Date]],Holidays)))</f>
        <v/>
      </c>
      <c r="AF89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97" s="4" t="str">
        <f>IF(OR(Table2[[#This Row],[Referral Date]]="",Table2[[#This Row],[FTC Screening Date]]=""),"",IFERROR(DATEDIF(Table2[[#This Row],[Referral Date]],Table2[[#This Row],[FTC Screening Date]],"d"),IFERROR(IF(DATEDIF(Table2[[#This Row],[FTC Screening Date]],Table2[[#This Row],[Referral Date]],"d")&gt;0,0,""),"")))</f>
        <v/>
      </c>
      <c r="AH897" s="4" t="str">
        <f>IFERROR(VLOOKUP(Table2[[#This Row],[Agency Name]],'Dropdown Values'!A:B,2,FALSE),"")</f>
        <v/>
      </c>
      <c r="AI897" s="2" t="str">
        <f>IF(OR(Table2[[#This Row],[Current Investigation Start Date]]="",Table2[[#This Row],[Referral Date]]=""),"",IFERROR(NETWORKDAYS(I897,J897,Holidays),""))</f>
        <v/>
      </c>
      <c r="AJ897" s="2" t="str">
        <f>IF(OR(Table2[[#This Row],[Initial Engagement Attempt Date]]="",Table2[[#This Row],[FTC Screening Date]]=""),"",IFERROR(NETWORKDAYS(Table2[[#This Row],[Initial Engagement Attempt Date]],Table2[[#This Row],[FTC Screening Date]],Holidays),""))</f>
        <v/>
      </c>
      <c r="AK89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97" s="4">
        <f>COUNTIFS(Table2[Agency Name],Table2[[#This Row],[Agency Name]],Table2[Client ID],Table2[[#This Row],[Client ID]])</f>
        <v>0</v>
      </c>
    </row>
    <row r="898" spans="12:38">
      <c r="L898" s="13"/>
      <c r="M898" s="13"/>
      <c r="N898" s="13"/>
      <c r="P898" s="13"/>
      <c r="W898" s="13"/>
      <c r="X898" s="13"/>
      <c r="AA89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9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98" s="4" t="str" cm="1">
        <f t="array" aca="1" ref="AC89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98" s="4">
        <f ca="1">LEN(Table2[[#This Row],[Data Checks]])</f>
        <v>0</v>
      </c>
      <c r="AE898" s="4" t="str">
        <f>IF(LEN(TRIM(Table2[[#This Row],[Referral Date]]))=0,"",IFERROR(NETWORKDAYS(Table2[[#This Row],[Referral Date]],EOMONTH(DATE('Reporting Month'!$B$2,'Reporting Month'!$B$1,1),0),Holidays),-NETWORKDAYS(EOMONTH(DATE('Reporting Month'!$B$2,'Reporting Month'!$B$1,1),0),Table2[[#This Row],[Referral Date]],Holidays)))</f>
        <v/>
      </c>
      <c r="AF89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98" s="4" t="str">
        <f>IF(OR(Table2[[#This Row],[Referral Date]]="",Table2[[#This Row],[FTC Screening Date]]=""),"",IFERROR(DATEDIF(Table2[[#This Row],[Referral Date]],Table2[[#This Row],[FTC Screening Date]],"d"),IFERROR(IF(DATEDIF(Table2[[#This Row],[FTC Screening Date]],Table2[[#This Row],[Referral Date]],"d")&gt;0,0,""),"")))</f>
        <v/>
      </c>
      <c r="AH898" s="4" t="str">
        <f>IFERROR(VLOOKUP(Table2[[#This Row],[Agency Name]],'Dropdown Values'!A:B,2,FALSE),"")</f>
        <v/>
      </c>
      <c r="AI898" s="2" t="str">
        <f>IF(OR(Table2[[#This Row],[Current Investigation Start Date]]="",Table2[[#This Row],[Referral Date]]=""),"",IFERROR(NETWORKDAYS(I898,J898,Holidays),""))</f>
        <v/>
      </c>
      <c r="AJ898" s="2" t="str">
        <f>IF(OR(Table2[[#This Row],[Initial Engagement Attempt Date]]="",Table2[[#This Row],[FTC Screening Date]]=""),"",IFERROR(NETWORKDAYS(Table2[[#This Row],[Initial Engagement Attempt Date]],Table2[[#This Row],[FTC Screening Date]],Holidays),""))</f>
        <v/>
      </c>
      <c r="AK89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98" s="4">
        <f>COUNTIFS(Table2[Agency Name],Table2[[#This Row],[Agency Name]],Table2[Client ID],Table2[[#This Row],[Client ID]])</f>
        <v>0</v>
      </c>
    </row>
    <row r="899" spans="12:38">
      <c r="L899" s="13"/>
      <c r="M899" s="13"/>
      <c r="N899" s="13"/>
      <c r="P899" s="13"/>
      <c r="W899" s="13"/>
      <c r="X899" s="13"/>
      <c r="AA89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89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899" s="4" t="str" cm="1">
        <f t="array" aca="1" ref="AC89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899" s="4">
        <f ca="1">LEN(Table2[[#This Row],[Data Checks]])</f>
        <v>0</v>
      </c>
      <c r="AE899" s="4" t="str">
        <f>IF(LEN(TRIM(Table2[[#This Row],[Referral Date]]))=0,"",IFERROR(NETWORKDAYS(Table2[[#This Row],[Referral Date]],EOMONTH(DATE('Reporting Month'!$B$2,'Reporting Month'!$B$1,1),0),Holidays),-NETWORKDAYS(EOMONTH(DATE('Reporting Month'!$B$2,'Reporting Month'!$B$1,1),0),Table2[[#This Row],[Referral Date]],Holidays)))</f>
        <v/>
      </c>
      <c r="AF89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899" s="4" t="str">
        <f>IF(OR(Table2[[#This Row],[Referral Date]]="",Table2[[#This Row],[FTC Screening Date]]=""),"",IFERROR(DATEDIF(Table2[[#This Row],[Referral Date]],Table2[[#This Row],[FTC Screening Date]],"d"),IFERROR(IF(DATEDIF(Table2[[#This Row],[FTC Screening Date]],Table2[[#This Row],[Referral Date]],"d")&gt;0,0,""),"")))</f>
        <v/>
      </c>
      <c r="AH899" s="4" t="str">
        <f>IFERROR(VLOOKUP(Table2[[#This Row],[Agency Name]],'Dropdown Values'!A:B,2,FALSE),"")</f>
        <v/>
      </c>
      <c r="AI899" s="2" t="str">
        <f>IF(OR(Table2[[#This Row],[Current Investigation Start Date]]="",Table2[[#This Row],[Referral Date]]=""),"",IFERROR(NETWORKDAYS(I899,J899,Holidays),""))</f>
        <v/>
      </c>
      <c r="AJ899" s="2" t="str">
        <f>IF(OR(Table2[[#This Row],[Initial Engagement Attempt Date]]="",Table2[[#This Row],[FTC Screening Date]]=""),"",IFERROR(NETWORKDAYS(Table2[[#This Row],[Initial Engagement Attempt Date]],Table2[[#This Row],[FTC Screening Date]],Holidays),""))</f>
        <v/>
      </c>
      <c r="AK89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899" s="4">
        <f>COUNTIFS(Table2[Agency Name],Table2[[#This Row],[Agency Name]],Table2[Client ID],Table2[[#This Row],[Client ID]])</f>
        <v>0</v>
      </c>
    </row>
    <row r="900" spans="12:38">
      <c r="L900" s="13"/>
      <c r="M900" s="13"/>
      <c r="N900" s="13"/>
      <c r="P900" s="13"/>
      <c r="W900" s="13"/>
      <c r="X900" s="13"/>
      <c r="AA90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0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00" s="4" t="str" cm="1">
        <f t="array" aca="1" ref="AC90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00" s="4">
        <f ca="1">LEN(Table2[[#This Row],[Data Checks]])</f>
        <v>0</v>
      </c>
      <c r="AE900" s="4" t="str">
        <f>IF(LEN(TRIM(Table2[[#This Row],[Referral Date]]))=0,"",IFERROR(NETWORKDAYS(Table2[[#This Row],[Referral Date]],EOMONTH(DATE('Reporting Month'!$B$2,'Reporting Month'!$B$1,1),0),Holidays),-NETWORKDAYS(EOMONTH(DATE('Reporting Month'!$B$2,'Reporting Month'!$B$1,1),0),Table2[[#This Row],[Referral Date]],Holidays)))</f>
        <v/>
      </c>
      <c r="AF90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00" s="4" t="str">
        <f>IF(OR(Table2[[#This Row],[Referral Date]]="",Table2[[#This Row],[FTC Screening Date]]=""),"",IFERROR(DATEDIF(Table2[[#This Row],[Referral Date]],Table2[[#This Row],[FTC Screening Date]],"d"),IFERROR(IF(DATEDIF(Table2[[#This Row],[FTC Screening Date]],Table2[[#This Row],[Referral Date]],"d")&gt;0,0,""),"")))</f>
        <v/>
      </c>
      <c r="AH900" s="4" t="str">
        <f>IFERROR(VLOOKUP(Table2[[#This Row],[Agency Name]],'Dropdown Values'!A:B,2,FALSE),"")</f>
        <v/>
      </c>
      <c r="AI900" s="2" t="str">
        <f>IF(OR(Table2[[#This Row],[Current Investigation Start Date]]="",Table2[[#This Row],[Referral Date]]=""),"",IFERROR(NETWORKDAYS(I900,J900,Holidays),""))</f>
        <v/>
      </c>
      <c r="AJ900" s="2" t="str">
        <f>IF(OR(Table2[[#This Row],[Initial Engagement Attempt Date]]="",Table2[[#This Row],[FTC Screening Date]]=""),"",IFERROR(NETWORKDAYS(Table2[[#This Row],[Initial Engagement Attempt Date]],Table2[[#This Row],[FTC Screening Date]],Holidays),""))</f>
        <v/>
      </c>
      <c r="AK90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00" s="4">
        <f>COUNTIFS(Table2[Agency Name],Table2[[#This Row],[Agency Name]],Table2[Client ID],Table2[[#This Row],[Client ID]])</f>
        <v>0</v>
      </c>
    </row>
    <row r="901" spans="12:38">
      <c r="L901" s="13"/>
      <c r="M901" s="13"/>
      <c r="N901" s="13"/>
      <c r="P901" s="13"/>
      <c r="W901" s="13"/>
      <c r="X901" s="13"/>
      <c r="AA90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0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01" s="4" t="str" cm="1">
        <f t="array" aca="1" ref="AC90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01" s="4">
        <f ca="1">LEN(Table2[[#This Row],[Data Checks]])</f>
        <v>0</v>
      </c>
      <c r="AE901" s="4" t="str">
        <f>IF(LEN(TRIM(Table2[[#This Row],[Referral Date]]))=0,"",IFERROR(NETWORKDAYS(Table2[[#This Row],[Referral Date]],EOMONTH(DATE('Reporting Month'!$B$2,'Reporting Month'!$B$1,1),0),Holidays),-NETWORKDAYS(EOMONTH(DATE('Reporting Month'!$B$2,'Reporting Month'!$B$1,1),0),Table2[[#This Row],[Referral Date]],Holidays)))</f>
        <v/>
      </c>
      <c r="AF90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01" s="4" t="str">
        <f>IF(OR(Table2[[#This Row],[Referral Date]]="",Table2[[#This Row],[FTC Screening Date]]=""),"",IFERROR(DATEDIF(Table2[[#This Row],[Referral Date]],Table2[[#This Row],[FTC Screening Date]],"d"),IFERROR(IF(DATEDIF(Table2[[#This Row],[FTC Screening Date]],Table2[[#This Row],[Referral Date]],"d")&gt;0,0,""),"")))</f>
        <v/>
      </c>
      <c r="AH901" s="4" t="str">
        <f>IFERROR(VLOOKUP(Table2[[#This Row],[Agency Name]],'Dropdown Values'!A:B,2,FALSE),"")</f>
        <v/>
      </c>
      <c r="AI901" s="2" t="str">
        <f>IF(OR(Table2[[#This Row],[Current Investigation Start Date]]="",Table2[[#This Row],[Referral Date]]=""),"",IFERROR(NETWORKDAYS(I901,J901,Holidays),""))</f>
        <v/>
      </c>
      <c r="AJ901" s="2" t="str">
        <f>IF(OR(Table2[[#This Row],[Initial Engagement Attempt Date]]="",Table2[[#This Row],[FTC Screening Date]]=""),"",IFERROR(NETWORKDAYS(Table2[[#This Row],[Initial Engagement Attempt Date]],Table2[[#This Row],[FTC Screening Date]],Holidays),""))</f>
        <v/>
      </c>
      <c r="AK90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01" s="4">
        <f>COUNTIFS(Table2[Agency Name],Table2[[#This Row],[Agency Name]],Table2[Client ID],Table2[[#This Row],[Client ID]])</f>
        <v>0</v>
      </c>
    </row>
    <row r="902" spans="12:38">
      <c r="L902" s="13"/>
      <c r="M902" s="13"/>
      <c r="N902" s="13"/>
      <c r="P902" s="13"/>
      <c r="W902" s="13"/>
      <c r="X902" s="13"/>
      <c r="AA90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0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02" s="4" t="str" cm="1">
        <f t="array" aca="1" ref="AC90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02" s="4">
        <f ca="1">LEN(Table2[[#This Row],[Data Checks]])</f>
        <v>0</v>
      </c>
      <c r="AE902" s="4" t="str">
        <f>IF(LEN(TRIM(Table2[[#This Row],[Referral Date]]))=0,"",IFERROR(NETWORKDAYS(Table2[[#This Row],[Referral Date]],EOMONTH(DATE('Reporting Month'!$B$2,'Reporting Month'!$B$1,1),0),Holidays),-NETWORKDAYS(EOMONTH(DATE('Reporting Month'!$B$2,'Reporting Month'!$B$1,1),0),Table2[[#This Row],[Referral Date]],Holidays)))</f>
        <v/>
      </c>
      <c r="AF90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02" s="4" t="str">
        <f>IF(OR(Table2[[#This Row],[Referral Date]]="",Table2[[#This Row],[FTC Screening Date]]=""),"",IFERROR(DATEDIF(Table2[[#This Row],[Referral Date]],Table2[[#This Row],[FTC Screening Date]],"d"),IFERROR(IF(DATEDIF(Table2[[#This Row],[FTC Screening Date]],Table2[[#This Row],[Referral Date]],"d")&gt;0,0,""),"")))</f>
        <v/>
      </c>
      <c r="AH902" s="4" t="str">
        <f>IFERROR(VLOOKUP(Table2[[#This Row],[Agency Name]],'Dropdown Values'!A:B,2,FALSE),"")</f>
        <v/>
      </c>
      <c r="AI902" s="2" t="str">
        <f>IF(OR(Table2[[#This Row],[Current Investigation Start Date]]="",Table2[[#This Row],[Referral Date]]=""),"",IFERROR(NETWORKDAYS(I902,J902,Holidays),""))</f>
        <v/>
      </c>
      <c r="AJ902" s="2" t="str">
        <f>IF(OR(Table2[[#This Row],[Initial Engagement Attempt Date]]="",Table2[[#This Row],[FTC Screening Date]]=""),"",IFERROR(NETWORKDAYS(Table2[[#This Row],[Initial Engagement Attempt Date]],Table2[[#This Row],[FTC Screening Date]],Holidays),""))</f>
        <v/>
      </c>
      <c r="AK90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02" s="4">
        <f>COUNTIFS(Table2[Agency Name],Table2[[#This Row],[Agency Name]],Table2[Client ID],Table2[[#This Row],[Client ID]])</f>
        <v>0</v>
      </c>
    </row>
    <row r="903" spans="12:38">
      <c r="L903" s="13"/>
      <c r="M903" s="13"/>
      <c r="N903" s="13"/>
      <c r="P903" s="13"/>
      <c r="W903" s="13"/>
      <c r="X903" s="13"/>
      <c r="AA90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0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03" s="4" t="str" cm="1">
        <f t="array" aca="1" ref="AC90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03" s="4">
        <f ca="1">LEN(Table2[[#This Row],[Data Checks]])</f>
        <v>0</v>
      </c>
      <c r="AE903" s="4" t="str">
        <f>IF(LEN(TRIM(Table2[[#This Row],[Referral Date]]))=0,"",IFERROR(NETWORKDAYS(Table2[[#This Row],[Referral Date]],EOMONTH(DATE('Reporting Month'!$B$2,'Reporting Month'!$B$1,1),0),Holidays),-NETWORKDAYS(EOMONTH(DATE('Reporting Month'!$B$2,'Reporting Month'!$B$1,1),0),Table2[[#This Row],[Referral Date]],Holidays)))</f>
        <v/>
      </c>
      <c r="AF90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03" s="4" t="str">
        <f>IF(OR(Table2[[#This Row],[Referral Date]]="",Table2[[#This Row],[FTC Screening Date]]=""),"",IFERROR(DATEDIF(Table2[[#This Row],[Referral Date]],Table2[[#This Row],[FTC Screening Date]],"d"),IFERROR(IF(DATEDIF(Table2[[#This Row],[FTC Screening Date]],Table2[[#This Row],[Referral Date]],"d")&gt;0,0,""),"")))</f>
        <v/>
      </c>
      <c r="AH903" s="4" t="str">
        <f>IFERROR(VLOOKUP(Table2[[#This Row],[Agency Name]],'Dropdown Values'!A:B,2,FALSE),"")</f>
        <v/>
      </c>
      <c r="AI903" s="2" t="str">
        <f>IF(OR(Table2[[#This Row],[Current Investigation Start Date]]="",Table2[[#This Row],[Referral Date]]=""),"",IFERROR(NETWORKDAYS(I903,J903,Holidays),""))</f>
        <v/>
      </c>
      <c r="AJ903" s="2" t="str">
        <f>IF(OR(Table2[[#This Row],[Initial Engagement Attempt Date]]="",Table2[[#This Row],[FTC Screening Date]]=""),"",IFERROR(NETWORKDAYS(Table2[[#This Row],[Initial Engagement Attempt Date]],Table2[[#This Row],[FTC Screening Date]],Holidays),""))</f>
        <v/>
      </c>
      <c r="AK90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03" s="4">
        <f>COUNTIFS(Table2[Agency Name],Table2[[#This Row],[Agency Name]],Table2[Client ID],Table2[[#This Row],[Client ID]])</f>
        <v>0</v>
      </c>
    </row>
    <row r="904" spans="12:38">
      <c r="L904" s="13"/>
      <c r="M904" s="13"/>
      <c r="N904" s="13"/>
      <c r="P904" s="13"/>
      <c r="W904" s="13"/>
      <c r="X904" s="13"/>
      <c r="AA90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0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04" s="4" t="str" cm="1">
        <f t="array" aca="1" ref="AC90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04" s="4">
        <f ca="1">LEN(Table2[[#This Row],[Data Checks]])</f>
        <v>0</v>
      </c>
      <c r="AE904" s="4" t="str">
        <f>IF(LEN(TRIM(Table2[[#This Row],[Referral Date]]))=0,"",IFERROR(NETWORKDAYS(Table2[[#This Row],[Referral Date]],EOMONTH(DATE('Reporting Month'!$B$2,'Reporting Month'!$B$1,1),0),Holidays),-NETWORKDAYS(EOMONTH(DATE('Reporting Month'!$B$2,'Reporting Month'!$B$1,1),0),Table2[[#This Row],[Referral Date]],Holidays)))</f>
        <v/>
      </c>
      <c r="AF90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04" s="4" t="str">
        <f>IF(OR(Table2[[#This Row],[Referral Date]]="",Table2[[#This Row],[FTC Screening Date]]=""),"",IFERROR(DATEDIF(Table2[[#This Row],[Referral Date]],Table2[[#This Row],[FTC Screening Date]],"d"),IFERROR(IF(DATEDIF(Table2[[#This Row],[FTC Screening Date]],Table2[[#This Row],[Referral Date]],"d")&gt;0,0,""),"")))</f>
        <v/>
      </c>
      <c r="AH904" s="4" t="str">
        <f>IFERROR(VLOOKUP(Table2[[#This Row],[Agency Name]],'Dropdown Values'!A:B,2,FALSE),"")</f>
        <v/>
      </c>
      <c r="AI904" s="2" t="str">
        <f>IF(OR(Table2[[#This Row],[Current Investigation Start Date]]="",Table2[[#This Row],[Referral Date]]=""),"",IFERROR(NETWORKDAYS(I904,J904,Holidays),""))</f>
        <v/>
      </c>
      <c r="AJ904" s="2" t="str">
        <f>IF(OR(Table2[[#This Row],[Initial Engagement Attempt Date]]="",Table2[[#This Row],[FTC Screening Date]]=""),"",IFERROR(NETWORKDAYS(Table2[[#This Row],[Initial Engagement Attempt Date]],Table2[[#This Row],[FTC Screening Date]],Holidays),""))</f>
        <v/>
      </c>
      <c r="AK90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04" s="4">
        <f>COUNTIFS(Table2[Agency Name],Table2[[#This Row],[Agency Name]],Table2[Client ID],Table2[[#This Row],[Client ID]])</f>
        <v>0</v>
      </c>
    </row>
    <row r="905" spans="12:38">
      <c r="L905" s="13"/>
      <c r="M905" s="13"/>
      <c r="N905" s="13"/>
      <c r="P905" s="13"/>
      <c r="W905" s="13"/>
      <c r="X905" s="13"/>
      <c r="AA90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0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05" s="4" t="str" cm="1">
        <f t="array" aca="1" ref="AC90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05" s="4">
        <f ca="1">LEN(Table2[[#This Row],[Data Checks]])</f>
        <v>0</v>
      </c>
      <c r="AE905" s="4" t="str">
        <f>IF(LEN(TRIM(Table2[[#This Row],[Referral Date]]))=0,"",IFERROR(NETWORKDAYS(Table2[[#This Row],[Referral Date]],EOMONTH(DATE('Reporting Month'!$B$2,'Reporting Month'!$B$1,1),0),Holidays),-NETWORKDAYS(EOMONTH(DATE('Reporting Month'!$B$2,'Reporting Month'!$B$1,1),0),Table2[[#This Row],[Referral Date]],Holidays)))</f>
        <v/>
      </c>
      <c r="AF90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05" s="4" t="str">
        <f>IF(OR(Table2[[#This Row],[Referral Date]]="",Table2[[#This Row],[FTC Screening Date]]=""),"",IFERROR(DATEDIF(Table2[[#This Row],[Referral Date]],Table2[[#This Row],[FTC Screening Date]],"d"),IFERROR(IF(DATEDIF(Table2[[#This Row],[FTC Screening Date]],Table2[[#This Row],[Referral Date]],"d")&gt;0,0,""),"")))</f>
        <v/>
      </c>
      <c r="AH905" s="4" t="str">
        <f>IFERROR(VLOOKUP(Table2[[#This Row],[Agency Name]],'Dropdown Values'!A:B,2,FALSE),"")</f>
        <v/>
      </c>
      <c r="AI905" s="2" t="str">
        <f>IF(OR(Table2[[#This Row],[Current Investigation Start Date]]="",Table2[[#This Row],[Referral Date]]=""),"",IFERROR(NETWORKDAYS(I905,J905,Holidays),""))</f>
        <v/>
      </c>
      <c r="AJ905" s="2" t="str">
        <f>IF(OR(Table2[[#This Row],[Initial Engagement Attempt Date]]="",Table2[[#This Row],[FTC Screening Date]]=""),"",IFERROR(NETWORKDAYS(Table2[[#This Row],[Initial Engagement Attempt Date]],Table2[[#This Row],[FTC Screening Date]],Holidays),""))</f>
        <v/>
      </c>
      <c r="AK90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05" s="4">
        <f>COUNTIFS(Table2[Agency Name],Table2[[#This Row],[Agency Name]],Table2[Client ID],Table2[[#This Row],[Client ID]])</f>
        <v>0</v>
      </c>
    </row>
    <row r="906" spans="12:38">
      <c r="L906" s="13"/>
      <c r="M906" s="13"/>
      <c r="N906" s="13"/>
      <c r="P906" s="13"/>
      <c r="W906" s="13"/>
      <c r="X906" s="13"/>
      <c r="AA90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0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06" s="4" t="str" cm="1">
        <f t="array" aca="1" ref="AC90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06" s="4">
        <f ca="1">LEN(Table2[[#This Row],[Data Checks]])</f>
        <v>0</v>
      </c>
      <c r="AE906" s="4" t="str">
        <f>IF(LEN(TRIM(Table2[[#This Row],[Referral Date]]))=0,"",IFERROR(NETWORKDAYS(Table2[[#This Row],[Referral Date]],EOMONTH(DATE('Reporting Month'!$B$2,'Reporting Month'!$B$1,1),0),Holidays),-NETWORKDAYS(EOMONTH(DATE('Reporting Month'!$B$2,'Reporting Month'!$B$1,1),0),Table2[[#This Row],[Referral Date]],Holidays)))</f>
        <v/>
      </c>
      <c r="AF90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06" s="4" t="str">
        <f>IF(OR(Table2[[#This Row],[Referral Date]]="",Table2[[#This Row],[FTC Screening Date]]=""),"",IFERROR(DATEDIF(Table2[[#This Row],[Referral Date]],Table2[[#This Row],[FTC Screening Date]],"d"),IFERROR(IF(DATEDIF(Table2[[#This Row],[FTC Screening Date]],Table2[[#This Row],[Referral Date]],"d")&gt;0,0,""),"")))</f>
        <v/>
      </c>
      <c r="AH906" s="4" t="str">
        <f>IFERROR(VLOOKUP(Table2[[#This Row],[Agency Name]],'Dropdown Values'!A:B,2,FALSE),"")</f>
        <v/>
      </c>
      <c r="AI906" s="2" t="str">
        <f>IF(OR(Table2[[#This Row],[Current Investigation Start Date]]="",Table2[[#This Row],[Referral Date]]=""),"",IFERROR(NETWORKDAYS(I906,J906,Holidays),""))</f>
        <v/>
      </c>
      <c r="AJ906" s="2" t="str">
        <f>IF(OR(Table2[[#This Row],[Initial Engagement Attempt Date]]="",Table2[[#This Row],[FTC Screening Date]]=""),"",IFERROR(NETWORKDAYS(Table2[[#This Row],[Initial Engagement Attempt Date]],Table2[[#This Row],[FTC Screening Date]],Holidays),""))</f>
        <v/>
      </c>
      <c r="AK90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06" s="4">
        <f>COUNTIFS(Table2[Agency Name],Table2[[#This Row],[Agency Name]],Table2[Client ID],Table2[[#This Row],[Client ID]])</f>
        <v>0</v>
      </c>
    </row>
    <row r="907" spans="12:38">
      <c r="L907" s="13"/>
      <c r="M907" s="13"/>
      <c r="N907" s="13"/>
      <c r="P907" s="13"/>
      <c r="W907" s="13"/>
      <c r="X907" s="13"/>
      <c r="AA90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0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07" s="4" t="str" cm="1">
        <f t="array" aca="1" ref="AC90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07" s="4">
        <f ca="1">LEN(Table2[[#This Row],[Data Checks]])</f>
        <v>0</v>
      </c>
      <c r="AE907" s="4" t="str">
        <f>IF(LEN(TRIM(Table2[[#This Row],[Referral Date]]))=0,"",IFERROR(NETWORKDAYS(Table2[[#This Row],[Referral Date]],EOMONTH(DATE('Reporting Month'!$B$2,'Reporting Month'!$B$1,1),0),Holidays),-NETWORKDAYS(EOMONTH(DATE('Reporting Month'!$B$2,'Reporting Month'!$B$1,1),0),Table2[[#This Row],[Referral Date]],Holidays)))</f>
        <v/>
      </c>
      <c r="AF90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07" s="4" t="str">
        <f>IF(OR(Table2[[#This Row],[Referral Date]]="",Table2[[#This Row],[FTC Screening Date]]=""),"",IFERROR(DATEDIF(Table2[[#This Row],[Referral Date]],Table2[[#This Row],[FTC Screening Date]],"d"),IFERROR(IF(DATEDIF(Table2[[#This Row],[FTC Screening Date]],Table2[[#This Row],[Referral Date]],"d")&gt;0,0,""),"")))</f>
        <v/>
      </c>
      <c r="AH907" s="4" t="str">
        <f>IFERROR(VLOOKUP(Table2[[#This Row],[Agency Name]],'Dropdown Values'!A:B,2,FALSE),"")</f>
        <v/>
      </c>
      <c r="AI907" s="2" t="str">
        <f>IF(OR(Table2[[#This Row],[Current Investigation Start Date]]="",Table2[[#This Row],[Referral Date]]=""),"",IFERROR(NETWORKDAYS(I907,J907,Holidays),""))</f>
        <v/>
      </c>
      <c r="AJ907" s="2" t="str">
        <f>IF(OR(Table2[[#This Row],[Initial Engagement Attempt Date]]="",Table2[[#This Row],[FTC Screening Date]]=""),"",IFERROR(NETWORKDAYS(Table2[[#This Row],[Initial Engagement Attempt Date]],Table2[[#This Row],[FTC Screening Date]],Holidays),""))</f>
        <v/>
      </c>
      <c r="AK90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07" s="4">
        <f>COUNTIFS(Table2[Agency Name],Table2[[#This Row],[Agency Name]],Table2[Client ID],Table2[[#This Row],[Client ID]])</f>
        <v>0</v>
      </c>
    </row>
    <row r="908" spans="12:38">
      <c r="L908" s="13"/>
      <c r="M908" s="13"/>
      <c r="N908" s="13"/>
      <c r="P908" s="13"/>
      <c r="W908" s="13"/>
      <c r="X908" s="13"/>
      <c r="AA90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0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08" s="4" t="str" cm="1">
        <f t="array" aca="1" ref="AC90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08" s="4">
        <f ca="1">LEN(Table2[[#This Row],[Data Checks]])</f>
        <v>0</v>
      </c>
      <c r="AE908" s="4" t="str">
        <f>IF(LEN(TRIM(Table2[[#This Row],[Referral Date]]))=0,"",IFERROR(NETWORKDAYS(Table2[[#This Row],[Referral Date]],EOMONTH(DATE('Reporting Month'!$B$2,'Reporting Month'!$B$1,1),0),Holidays),-NETWORKDAYS(EOMONTH(DATE('Reporting Month'!$B$2,'Reporting Month'!$B$1,1),0),Table2[[#This Row],[Referral Date]],Holidays)))</f>
        <v/>
      </c>
      <c r="AF90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08" s="4" t="str">
        <f>IF(OR(Table2[[#This Row],[Referral Date]]="",Table2[[#This Row],[FTC Screening Date]]=""),"",IFERROR(DATEDIF(Table2[[#This Row],[Referral Date]],Table2[[#This Row],[FTC Screening Date]],"d"),IFERROR(IF(DATEDIF(Table2[[#This Row],[FTC Screening Date]],Table2[[#This Row],[Referral Date]],"d")&gt;0,0,""),"")))</f>
        <v/>
      </c>
      <c r="AH908" s="4" t="str">
        <f>IFERROR(VLOOKUP(Table2[[#This Row],[Agency Name]],'Dropdown Values'!A:B,2,FALSE),"")</f>
        <v/>
      </c>
      <c r="AI908" s="2" t="str">
        <f>IF(OR(Table2[[#This Row],[Current Investigation Start Date]]="",Table2[[#This Row],[Referral Date]]=""),"",IFERROR(NETWORKDAYS(I908,J908,Holidays),""))</f>
        <v/>
      </c>
      <c r="AJ908" s="2" t="str">
        <f>IF(OR(Table2[[#This Row],[Initial Engagement Attempt Date]]="",Table2[[#This Row],[FTC Screening Date]]=""),"",IFERROR(NETWORKDAYS(Table2[[#This Row],[Initial Engagement Attempt Date]],Table2[[#This Row],[FTC Screening Date]],Holidays),""))</f>
        <v/>
      </c>
      <c r="AK90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08" s="4">
        <f>COUNTIFS(Table2[Agency Name],Table2[[#This Row],[Agency Name]],Table2[Client ID],Table2[[#This Row],[Client ID]])</f>
        <v>0</v>
      </c>
    </row>
    <row r="909" spans="12:38">
      <c r="L909" s="13"/>
      <c r="M909" s="13"/>
      <c r="N909" s="13"/>
      <c r="P909" s="13"/>
      <c r="W909" s="13"/>
      <c r="X909" s="13"/>
      <c r="AA90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0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09" s="4" t="str" cm="1">
        <f t="array" aca="1" ref="AC90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09" s="4">
        <f ca="1">LEN(Table2[[#This Row],[Data Checks]])</f>
        <v>0</v>
      </c>
      <c r="AE909" s="4" t="str">
        <f>IF(LEN(TRIM(Table2[[#This Row],[Referral Date]]))=0,"",IFERROR(NETWORKDAYS(Table2[[#This Row],[Referral Date]],EOMONTH(DATE('Reporting Month'!$B$2,'Reporting Month'!$B$1,1),0),Holidays),-NETWORKDAYS(EOMONTH(DATE('Reporting Month'!$B$2,'Reporting Month'!$B$1,1),0),Table2[[#This Row],[Referral Date]],Holidays)))</f>
        <v/>
      </c>
      <c r="AF90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09" s="4" t="str">
        <f>IF(OR(Table2[[#This Row],[Referral Date]]="",Table2[[#This Row],[FTC Screening Date]]=""),"",IFERROR(DATEDIF(Table2[[#This Row],[Referral Date]],Table2[[#This Row],[FTC Screening Date]],"d"),IFERROR(IF(DATEDIF(Table2[[#This Row],[FTC Screening Date]],Table2[[#This Row],[Referral Date]],"d")&gt;0,0,""),"")))</f>
        <v/>
      </c>
      <c r="AH909" s="4" t="str">
        <f>IFERROR(VLOOKUP(Table2[[#This Row],[Agency Name]],'Dropdown Values'!A:B,2,FALSE),"")</f>
        <v/>
      </c>
      <c r="AI909" s="2" t="str">
        <f>IF(OR(Table2[[#This Row],[Current Investigation Start Date]]="",Table2[[#This Row],[Referral Date]]=""),"",IFERROR(NETWORKDAYS(I909,J909,Holidays),""))</f>
        <v/>
      </c>
      <c r="AJ909" s="2" t="str">
        <f>IF(OR(Table2[[#This Row],[Initial Engagement Attempt Date]]="",Table2[[#This Row],[FTC Screening Date]]=""),"",IFERROR(NETWORKDAYS(Table2[[#This Row],[Initial Engagement Attempt Date]],Table2[[#This Row],[FTC Screening Date]],Holidays),""))</f>
        <v/>
      </c>
      <c r="AK90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09" s="4">
        <f>COUNTIFS(Table2[Agency Name],Table2[[#This Row],[Agency Name]],Table2[Client ID],Table2[[#This Row],[Client ID]])</f>
        <v>0</v>
      </c>
    </row>
    <row r="910" spans="12:38">
      <c r="L910" s="13"/>
      <c r="M910" s="13"/>
      <c r="N910" s="13"/>
      <c r="P910" s="13"/>
      <c r="W910" s="13"/>
      <c r="X910" s="13"/>
      <c r="AA91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1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10" s="4" t="str" cm="1">
        <f t="array" aca="1" ref="AC91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10" s="4">
        <f ca="1">LEN(Table2[[#This Row],[Data Checks]])</f>
        <v>0</v>
      </c>
      <c r="AE910" s="4" t="str">
        <f>IF(LEN(TRIM(Table2[[#This Row],[Referral Date]]))=0,"",IFERROR(NETWORKDAYS(Table2[[#This Row],[Referral Date]],EOMONTH(DATE('Reporting Month'!$B$2,'Reporting Month'!$B$1,1),0),Holidays),-NETWORKDAYS(EOMONTH(DATE('Reporting Month'!$B$2,'Reporting Month'!$B$1,1),0),Table2[[#This Row],[Referral Date]],Holidays)))</f>
        <v/>
      </c>
      <c r="AF91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10" s="4" t="str">
        <f>IF(OR(Table2[[#This Row],[Referral Date]]="",Table2[[#This Row],[FTC Screening Date]]=""),"",IFERROR(DATEDIF(Table2[[#This Row],[Referral Date]],Table2[[#This Row],[FTC Screening Date]],"d"),IFERROR(IF(DATEDIF(Table2[[#This Row],[FTC Screening Date]],Table2[[#This Row],[Referral Date]],"d")&gt;0,0,""),"")))</f>
        <v/>
      </c>
      <c r="AH910" s="4" t="str">
        <f>IFERROR(VLOOKUP(Table2[[#This Row],[Agency Name]],'Dropdown Values'!A:B,2,FALSE),"")</f>
        <v/>
      </c>
      <c r="AI910" s="2" t="str">
        <f>IF(OR(Table2[[#This Row],[Current Investigation Start Date]]="",Table2[[#This Row],[Referral Date]]=""),"",IFERROR(NETWORKDAYS(I910,J910,Holidays),""))</f>
        <v/>
      </c>
      <c r="AJ910" s="2" t="str">
        <f>IF(OR(Table2[[#This Row],[Initial Engagement Attempt Date]]="",Table2[[#This Row],[FTC Screening Date]]=""),"",IFERROR(NETWORKDAYS(Table2[[#This Row],[Initial Engagement Attempt Date]],Table2[[#This Row],[FTC Screening Date]],Holidays),""))</f>
        <v/>
      </c>
      <c r="AK91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10" s="4">
        <f>COUNTIFS(Table2[Agency Name],Table2[[#This Row],[Agency Name]],Table2[Client ID],Table2[[#This Row],[Client ID]])</f>
        <v>0</v>
      </c>
    </row>
    <row r="911" spans="12:38">
      <c r="L911" s="13"/>
      <c r="M911" s="13"/>
      <c r="N911" s="13"/>
      <c r="P911" s="13"/>
      <c r="W911" s="13"/>
      <c r="X911" s="13"/>
      <c r="AA91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1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11" s="4" t="str" cm="1">
        <f t="array" aca="1" ref="AC91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11" s="4">
        <f ca="1">LEN(Table2[[#This Row],[Data Checks]])</f>
        <v>0</v>
      </c>
      <c r="AE911" s="4" t="str">
        <f>IF(LEN(TRIM(Table2[[#This Row],[Referral Date]]))=0,"",IFERROR(NETWORKDAYS(Table2[[#This Row],[Referral Date]],EOMONTH(DATE('Reporting Month'!$B$2,'Reporting Month'!$B$1,1),0),Holidays),-NETWORKDAYS(EOMONTH(DATE('Reporting Month'!$B$2,'Reporting Month'!$B$1,1),0),Table2[[#This Row],[Referral Date]],Holidays)))</f>
        <v/>
      </c>
      <c r="AF91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11" s="4" t="str">
        <f>IF(OR(Table2[[#This Row],[Referral Date]]="",Table2[[#This Row],[FTC Screening Date]]=""),"",IFERROR(DATEDIF(Table2[[#This Row],[Referral Date]],Table2[[#This Row],[FTC Screening Date]],"d"),IFERROR(IF(DATEDIF(Table2[[#This Row],[FTC Screening Date]],Table2[[#This Row],[Referral Date]],"d")&gt;0,0,""),"")))</f>
        <v/>
      </c>
      <c r="AH911" s="4" t="str">
        <f>IFERROR(VLOOKUP(Table2[[#This Row],[Agency Name]],'Dropdown Values'!A:B,2,FALSE),"")</f>
        <v/>
      </c>
      <c r="AI911" s="2" t="str">
        <f>IF(OR(Table2[[#This Row],[Current Investigation Start Date]]="",Table2[[#This Row],[Referral Date]]=""),"",IFERROR(NETWORKDAYS(I911,J911,Holidays),""))</f>
        <v/>
      </c>
      <c r="AJ911" s="2" t="str">
        <f>IF(OR(Table2[[#This Row],[Initial Engagement Attempt Date]]="",Table2[[#This Row],[FTC Screening Date]]=""),"",IFERROR(NETWORKDAYS(Table2[[#This Row],[Initial Engagement Attempt Date]],Table2[[#This Row],[FTC Screening Date]],Holidays),""))</f>
        <v/>
      </c>
      <c r="AK91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11" s="4">
        <f>COUNTIFS(Table2[Agency Name],Table2[[#This Row],[Agency Name]],Table2[Client ID],Table2[[#This Row],[Client ID]])</f>
        <v>0</v>
      </c>
    </row>
    <row r="912" spans="12:38">
      <c r="L912" s="13"/>
      <c r="M912" s="13"/>
      <c r="N912" s="13"/>
      <c r="P912" s="13"/>
      <c r="W912" s="13"/>
      <c r="X912" s="13"/>
      <c r="AA91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1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12" s="4" t="str" cm="1">
        <f t="array" aca="1" ref="AC91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12" s="4">
        <f ca="1">LEN(Table2[[#This Row],[Data Checks]])</f>
        <v>0</v>
      </c>
      <c r="AE912" s="4" t="str">
        <f>IF(LEN(TRIM(Table2[[#This Row],[Referral Date]]))=0,"",IFERROR(NETWORKDAYS(Table2[[#This Row],[Referral Date]],EOMONTH(DATE('Reporting Month'!$B$2,'Reporting Month'!$B$1,1),0),Holidays),-NETWORKDAYS(EOMONTH(DATE('Reporting Month'!$B$2,'Reporting Month'!$B$1,1),0),Table2[[#This Row],[Referral Date]],Holidays)))</f>
        <v/>
      </c>
      <c r="AF91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12" s="4" t="str">
        <f>IF(OR(Table2[[#This Row],[Referral Date]]="",Table2[[#This Row],[FTC Screening Date]]=""),"",IFERROR(DATEDIF(Table2[[#This Row],[Referral Date]],Table2[[#This Row],[FTC Screening Date]],"d"),IFERROR(IF(DATEDIF(Table2[[#This Row],[FTC Screening Date]],Table2[[#This Row],[Referral Date]],"d")&gt;0,0,""),"")))</f>
        <v/>
      </c>
      <c r="AH912" s="4" t="str">
        <f>IFERROR(VLOOKUP(Table2[[#This Row],[Agency Name]],'Dropdown Values'!A:B,2,FALSE),"")</f>
        <v/>
      </c>
      <c r="AI912" s="2" t="str">
        <f>IF(OR(Table2[[#This Row],[Current Investigation Start Date]]="",Table2[[#This Row],[Referral Date]]=""),"",IFERROR(NETWORKDAYS(I912,J912,Holidays),""))</f>
        <v/>
      </c>
      <c r="AJ912" s="2" t="str">
        <f>IF(OR(Table2[[#This Row],[Initial Engagement Attempt Date]]="",Table2[[#This Row],[FTC Screening Date]]=""),"",IFERROR(NETWORKDAYS(Table2[[#This Row],[Initial Engagement Attempt Date]],Table2[[#This Row],[FTC Screening Date]],Holidays),""))</f>
        <v/>
      </c>
      <c r="AK91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12" s="4">
        <f>COUNTIFS(Table2[Agency Name],Table2[[#This Row],[Agency Name]],Table2[Client ID],Table2[[#This Row],[Client ID]])</f>
        <v>0</v>
      </c>
    </row>
    <row r="913" spans="12:38">
      <c r="L913" s="13"/>
      <c r="M913" s="13"/>
      <c r="N913" s="13"/>
      <c r="P913" s="13"/>
      <c r="W913" s="13"/>
      <c r="X913" s="13"/>
      <c r="AA91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1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13" s="4" t="str" cm="1">
        <f t="array" aca="1" ref="AC91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13" s="4">
        <f ca="1">LEN(Table2[[#This Row],[Data Checks]])</f>
        <v>0</v>
      </c>
      <c r="AE913" s="4" t="str">
        <f>IF(LEN(TRIM(Table2[[#This Row],[Referral Date]]))=0,"",IFERROR(NETWORKDAYS(Table2[[#This Row],[Referral Date]],EOMONTH(DATE('Reporting Month'!$B$2,'Reporting Month'!$B$1,1),0),Holidays),-NETWORKDAYS(EOMONTH(DATE('Reporting Month'!$B$2,'Reporting Month'!$B$1,1),0),Table2[[#This Row],[Referral Date]],Holidays)))</f>
        <v/>
      </c>
      <c r="AF91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13" s="4" t="str">
        <f>IF(OR(Table2[[#This Row],[Referral Date]]="",Table2[[#This Row],[FTC Screening Date]]=""),"",IFERROR(DATEDIF(Table2[[#This Row],[Referral Date]],Table2[[#This Row],[FTC Screening Date]],"d"),IFERROR(IF(DATEDIF(Table2[[#This Row],[FTC Screening Date]],Table2[[#This Row],[Referral Date]],"d")&gt;0,0,""),"")))</f>
        <v/>
      </c>
      <c r="AH913" s="4" t="str">
        <f>IFERROR(VLOOKUP(Table2[[#This Row],[Agency Name]],'Dropdown Values'!A:B,2,FALSE),"")</f>
        <v/>
      </c>
      <c r="AI913" s="2" t="str">
        <f>IF(OR(Table2[[#This Row],[Current Investigation Start Date]]="",Table2[[#This Row],[Referral Date]]=""),"",IFERROR(NETWORKDAYS(I913,J913,Holidays),""))</f>
        <v/>
      </c>
      <c r="AJ913" s="2" t="str">
        <f>IF(OR(Table2[[#This Row],[Initial Engagement Attempt Date]]="",Table2[[#This Row],[FTC Screening Date]]=""),"",IFERROR(NETWORKDAYS(Table2[[#This Row],[Initial Engagement Attempt Date]],Table2[[#This Row],[FTC Screening Date]],Holidays),""))</f>
        <v/>
      </c>
      <c r="AK91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13" s="4">
        <f>COUNTIFS(Table2[Agency Name],Table2[[#This Row],[Agency Name]],Table2[Client ID],Table2[[#This Row],[Client ID]])</f>
        <v>0</v>
      </c>
    </row>
    <row r="914" spans="12:38">
      <c r="L914" s="13"/>
      <c r="M914" s="13"/>
      <c r="N914" s="13"/>
      <c r="P914" s="13"/>
      <c r="W914" s="13"/>
      <c r="X914" s="13"/>
      <c r="AA91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1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14" s="4" t="str" cm="1">
        <f t="array" aca="1" ref="AC91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14" s="4">
        <f ca="1">LEN(Table2[[#This Row],[Data Checks]])</f>
        <v>0</v>
      </c>
      <c r="AE914" s="4" t="str">
        <f>IF(LEN(TRIM(Table2[[#This Row],[Referral Date]]))=0,"",IFERROR(NETWORKDAYS(Table2[[#This Row],[Referral Date]],EOMONTH(DATE('Reporting Month'!$B$2,'Reporting Month'!$B$1,1),0),Holidays),-NETWORKDAYS(EOMONTH(DATE('Reporting Month'!$B$2,'Reporting Month'!$B$1,1),0),Table2[[#This Row],[Referral Date]],Holidays)))</f>
        <v/>
      </c>
      <c r="AF91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14" s="4" t="str">
        <f>IF(OR(Table2[[#This Row],[Referral Date]]="",Table2[[#This Row],[FTC Screening Date]]=""),"",IFERROR(DATEDIF(Table2[[#This Row],[Referral Date]],Table2[[#This Row],[FTC Screening Date]],"d"),IFERROR(IF(DATEDIF(Table2[[#This Row],[FTC Screening Date]],Table2[[#This Row],[Referral Date]],"d")&gt;0,0,""),"")))</f>
        <v/>
      </c>
      <c r="AH914" s="4" t="str">
        <f>IFERROR(VLOOKUP(Table2[[#This Row],[Agency Name]],'Dropdown Values'!A:B,2,FALSE),"")</f>
        <v/>
      </c>
      <c r="AI914" s="2" t="str">
        <f>IF(OR(Table2[[#This Row],[Current Investigation Start Date]]="",Table2[[#This Row],[Referral Date]]=""),"",IFERROR(NETWORKDAYS(I914,J914,Holidays),""))</f>
        <v/>
      </c>
      <c r="AJ914" s="2" t="str">
        <f>IF(OR(Table2[[#This Row],[Initial Engagement Attempt Date]]="",Table2[[#This Row],[FTC Screening Date]]=""),"",IFERROR(NETWORKDAYS(Table2[[#This Row],[Initial Engagement Attempt Date]],Table2[[#This Row],[FTC Screening Date]],Holidays),""))</f>
        <v/>
      </c>
      <c r="AK91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14" s="4">
        <f>COUNTIFS(Table2[Agency Name],Table2[[#This Row],[Agency Name]],Table2[Client ID],Table2[[#This Row],[Client ID]])</f>
        <v>0</v>
      </c>
    </row>
    <row r="915" spans="12:38">
      <c r="L915" s="13"/>
      <c r="M915" s="13"/>
      <c r="N915" s="13"/>
      <c r="P915" s="13"/>
      <c r="W915" s="13"/>
      <c r="X915" s="13"/>
      <c r="AA91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1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15" s="4" t="str" cm="1">
        <f t="array" aca="1" ref="AC91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15" s="4">
        <f ca="1">LEN(Table2[[#This Row],[Data Checks]])</f>
        <v>0</v>
      </c>
      <c r="AE915" s="4" t="str">
        <f>IF(LEN(TRIM(Table2[[#This Row],[Referral Date]]))=0,"",IFERROR(NETWORKDAYS(Table2[[#This Row],[Referral Date]],EOMONTH(DATE('Reporting Month'!$B$2,'Reporting Month'!$B$1,1),0),Holidays),-NETWORKDAYS(EOMONTH(DATE('Reporting Month'!$B$2,'Reporting Month'!$B$1,1),0),Table2[[#This Row],[Referral Date]],Holidays)))</f>
        <v/>
      </c>
      <c r="AF91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15" s="4" t="str">
        <f>IF(OR(Table2[[#This Row],[Referral Date]]="",Table2[[#This Row],[FTC Screening Date]]=""),"",IFERROR(DATEDIF(Table2[[#This Row],[Referral Date]],Table2[[#This Row],[FTC Screening Date]],"d"),IFERROR(IF(DATEDIF(Table2[[#This Row],[FTC Screening Date]],Table2[[#This Row],[Referral Date]],"d")&gt;0,0,""),"")))</f>
        <v/>
      </c>
      <c r="AH915" s="4" t="str">
        <f>IFERROR(VLOOKUP(Table2[[#This Row],[Agency Name]],'Dropdown Values'!A:B,2,FALSE),"")</f>
        <v/>
      </c>
      <c r="AI915" s="2" t="str">
        <f>IF(OR(Table2[[#This Row],[Current Investigation Start Date]]="",Table2[[#This Row],[Referral Date]]=""),"",IFERROR(NETWORKDAYS(I915,J915,Holidays),""))</f>
        <v/>
      </c>
      <c r="AJ915" s="2" t="str">
        <f>IF(OR(Table2[[#This Row],[Initial Engagement Attempt Date]]="",Table2[[#This Row],[FTC Screening Date]]=""),"",IFERROR(NETWORKDAYS(Table2[[#This Row],[Initial Engagement Attempt Date]],Table2[[#This Row],[FTC Screening Date]],Holidays),""))</f>
        <v/>
      </c>
      <c r="AK91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15" s="4">
        <f>COUNTIFS(Table2[Agency Name],Table2[[#This Row],[Agency Name]],Table2[Client ID],Table2[[#This Row],[Client ID]])</f>
        <v>0</v>
      </c>
    </row>
    <row r="916" spans="12:38">
      <c r="L916" s="13"/>
      <c r="M916" s="13"/>
      <c r="N916" s="13"/>
      <c r="P916" s="13"/>
      <c r="W916" s="13"/>
      <c r="X916" s="13"/>
      <c r="AA91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1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16" s="4" t="str" cm="1">
        <f t="array" aca="1" ref="AC91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16" s="4">
        <f ca="1">LEN(Table2[[#This Row],[Data Checks]])</f>
        <v>0</v>
      </c>
      <c r="AE916" s="4" t="str">
        <f>IF(LEN(TRIM(Table2[[#This Row],[Referral Date]]))=0,"",IFERROR(NETWORKDAYS(Table2[[#This Row],[Referral Date]],EOMONTH(DATE('Reporting Month'!$B$2,'Reporting Month'!$B$1,1),0),Holidays),-NETWORKDAYS(EOMONTH(DATE('Reporting Month'!$B$2,'Reporting Month'!$B$1,1),0),Table2[[#This Row],[Referral Date]],Holidays)))</f>
        <v/>
      </c>
      <c r="AF91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16" s="4" t="str">
        <f>IF(OR(Table2[[#This Row],[Referral Date]]="",Table2[[#This Row],[FTC Screening Date]]=""),"",IFERROR(DATEDIF(Table2[[#This Row],[Referral Date]],Table2[[#This Row],[FTC Screening Date]],"d"),IFERROR(IF(DATEDIF(Table2[[#This Row],[FTC Screening Date]],Table2[[#This Row],[Referral Date]],"d")&gt;0,0,""),"")))</f>
        <v/>
      </c>
      <c r="AH916" s="4" t="str">
        <f>IFERROR(VLOOKUP(Table2[[#This Row],[Agency Name]],'Dropdown Values'!A:B,2,FALSE),"")</f>
        <v/>
      </c>
      <c r="AI916" s="2" t="str">
        <f>IF(OR(Table2[[#This Row],[Current Investigation Start Date]]="",Table2[[#This Row],[Referral Date]]=""),"",IFERROR(NETWORKDAYS(I916,J916,Holidays),""))</f>
        <v/>
      </c>
      <c r="AJ916" s="2" t="str">
        <f>IF(OR(Table2[[#This Row],[Initial Engagement Attempt Date]]="",Table2[[#This Row],[FTC Screening Date]]=""),"",IFERROR(NETWORKDAYS(Table2[[#This Row],[Initial Engagement Attempt Date]],Table2[[#This Row],[FTC Screening Date]],Holidays),""))</f>
        <v/>
      </c>
      <c r="AK91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16" s="4">
        <f>COUNTIFS(Table2[Agency Name],Table2[[#This Row],[Agency Name]],Table2[Client ID],Table2[[#This Row],[Client ID]])</f>
        <v>0</v>
      </c>
    </row>
    <row r="917" spans="12:38">
      <c r="L917" s="13"/>
      <c r="M917" s="13"/>
      <c r="N917" s="13"/>
      <c r="P917" s="13"/>
      <c r="W917" s="13"/>
      <c r="X917" s="13"/>
      <c r="AA91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1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17" s="4" t="str" cm="1">
        <f t="array" aca="1" ref="AC91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17" s="4">
        <f ca="1">LEN(Table2[[#This Row],[Data Checks]])</f>
        <v>0</v>
      </c>
      <c r="AE917" s="4" t="str">
        <f>IF(LEN(TRIM(Table2[[#This Row],[Referral Date]]))=0,"",IFERROR(NETWORKDAYS(Table2[[#This Row],[Referral Date]],EOMONTH(DATE('Reporting Month'!$B$2,'Reporting Month'!$B$1,1),0),Holidays),-NETWORKDAYS(EOMONTH(DATE('Reporting Month'!$B$2,'Reporting Month'!$B$1,1),0),Table2[[#This Row],[Referral Date]],Holidays)))</f>
        <v/>
      </c>
      <c r="AF91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17" s="4" t="str">
        <f>IF(OR(Table2[[#This Row],[Referral Date]]="",Table2[[#This Row],[FTC Screening Date]]=""),"",IFERROR(DATEDIF(Table2[[#This Row],[Referral Date]],Table2[[#This Row],[FTC Screening Date]],"d"),IFERROR(IF(DATEDIF(Table2[[#This Row],[FTC Screening Date]],Table2[[#This Row],[Referral Date]],"d")&gt;0,0,""),"")))</f>
        <v/>
      </c>
      <c r="AH917" s="4" t="str">
        <f>IFERROR(VLOOKUP(Table2[[#This Row],[Agency Name]],'Dropdown Values'!A:B,2,FALSE),"")</f>
        <v/>
      </c>
      <c r="AI917" s="2" t="str">
        <f>IF(OR(Table2[[#This Row],[Current Investigation Start Date]]="",Table2[[#This Row],[Referral Date]]=""),"",IFERROR(NETWORKDAYS(I917,J917,Holidays),""))</f>
        <v/>
      </c>
      <c r="AJ917" s="2" t="str">
        <f>IF(OR(Table2[[#This Row],[Initial Engagement Attempt Date]]="",Table2[[#This Row],[FTC Screening Date]]=""),"",IFERROR(NETWORKDAYS(Table2[[#This Row],[Initial Engagement Attempt Date]],Table2[[#This Row],[FTC Screening Date]],Holidays),""))</f>
        <v/>
      </c>
      <c r="AK91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17" s="4">
        <f>COUNTIFS(Table2[Agency Name],Table2[[#This Row],[Agency Name]],Table2[Client ID],Table2[[#This Row],[Client ID]])</f>
        <v>0</v>
      </c>
    </row>
    <row r="918" spans="12:38">
      <c r="L918" s="13"/>
      <c r="M918" s="13"/>
      <c r="N918" s="13"/>
      <c r="P918" s="13"/>
      <c r="W918" s="13"/>
      <c r="X918" s="13"/>
      <c r="AA91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1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18" s="4" t="str" cm="1">
        <f t="array" aca="1" ref="AC91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18" s="4">
        <f ca="1">LEN(Table2[[#This Row],[Data Checks]])</f>
        <v>0</v>
      </c>
      <c r="AE918" s="4" t="str">
        <f>IF(LEN(TRIM(Table2[[#This Row],[Referral Date]]))=0,"",IFERROR(NETWORKDAYS(Table2[[#This Row],[Referral Date]],EOMONTH(DATE('Reporting Month'!$B$2,'Reporting Month'!$B$1,1),0),Holidays),-NETWORKDAYS(EOMONTH(DATE('Reporting Month'!$B$2,'Reporting Month'!$B$1,1),0),Table2[[#This Row],[Referral Date]],Holidays)))</f>
        <v/>
      </c>
      <c r="AF91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18" s="4" t="str">
        <f>IF(OR(Table2[[#This Row],[Referral Date]]="",Table2[[#This Row],[FTC Screening Date]]=""),"",IFERROR(DATEDIF(Table2[[#This Row],[Referral Date]],Table2[[#This Row],[FTC Screening Date]],"d"),IFERROR(IF(DATEDIF(Table2[[#This Row],[FTC Screening Date]],Table2[[#This Row],[Referral Date]],"d")&gt;0,0,""),"")))</f>
        <v/>
      </c>
      <c r="AH918" s="4" t="str">
        <f>IFERROR(VLOOKUP(Table2[[#This Row],[Agency Name]],'Dropdown Values'!A:B,2,FALSE),"")</f>
        <v/>
      </c>
      <c r="AI918" s="2" t="str">
        <f>IF(OR(Table2[[#This Row],[Current Investigation Start Date]]="",Table2[[#This Row],[Referral Date]]=""),"",IFERROR(NETWORKDAYS(I918,J918,Holidays),""))</f>
        <v/>
      </c>
      <c r="AJ918" s="2" t="str">
        <f>IF(OR(Table2[[#This Row],[Initial Engagement Attempt Date]]="",Table2[[#This Row],[FTC Screening Date]]=""),"",IFERROR(NETWORKDAYS(Table2[[#This Row],[Initial Engagement Attempt Date]],Table2[[#This Row],[FTC Screening Date]],Holidays),""))</f>
        <v/>
      </c>
      <c r="AK91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18" s="4">
        <f>COUNTIFS(Table2[Agency Name],Table2[[#This Row],[Agency Name]],Table2[Client ID],Table2[[#This Row],[Client ID]])</f>
        <v>0</v>
      </c>
    </row>
    <row r="919" spans="12:38">
      <c r="L919" s="13"/>
      <c r="M919" s="13"/>
      <c r="N919" s="13"/>
      <c r="P919" s="13"/>
      <c r="W919" s="13"/>
      <c r="X919" s="13"/>
      <c r="AA91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1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19" s="4" t="str" cm="1">
        <f t="array" aca="1" ref="AC91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19" s="4">
        <f ca="1">LEN(Table2[[#This Row],[Data Checks]])</f>
        <v>0</v>
      </c>
      <c r="AE919" s="4" t="str">
        <f>IF(LEN(TRIM(Table2[[#This Row],[Referral Date]]))=0,"",IFERROR(NETWORKDAYS(Table2[[#This Row],[Referral Date]],EOMONTH(DATE('Reporting Month'!$B$2,'Reporting Month'!$B$1,1),0),Holidays),-NETWORKDAYS(EOMONTH(DATE('Reporting Month'!$B$2,'Reporting Month'!$B$1,1),0),Table2[[#This Row],[Referral Date]],Holidays)))</f>
        <v/>
      </c>
      <c r="AF91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19" s="4" t="str">
        <f>IF(OR(Table2[[#This Row],[Referral Date]]="",Table2[[#This Row],[FTC Screening Date]]=""),"",IFERROR(DATEDIF(Table2[[#This Row],[Referral Date]],Table2[[#This Row],[FTC Screening Date]],"d"),IFERROR(IF(DATEDIF(Table2[[#This Row],[FTC Screening Date]],Table2[[#This Row],[Referral Date]],"d")&gt;0,0,""),"")))</f>
        <v/>
      </c>
      <c r="AH919" s="4" t="str">
        <f>IFERROR(VLOOKUP(Table2[[#This Row],[Agency Name]],'Dropdown Values'!A:B,2,FALSE),"")</f>
        <v/>
      </c>
      <c r="AI919" s="2" t="str">
        <f>IF(OR(Table2[[#This Row],[Current Investigation Start Date]]="",Table2[[#This Row],[Referral Date]]=""),"",IFERROR(NETWORKDAYS(I919,J919,Holidays),""))</f>
        <v/>
      </c>
      <c r="AJ919" s="2" t="str">
        <f>IF(OR(Table2[[#This Row],[Initial Engagement Attempt Date]]="",Table2[[#This Row],[FTC Screening Date]]=""),"",IFERROR(NETWORKDAYS(Table2[[#This Row],[Initial Engagement Attempt Date]],Table2[[#This Row],[FTC Screening Date]],Holidays),""))</f>
        <v/>
      </c>
      <c r="AK91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19" s="4">
        <f>COUNTIFS(Table2[Agency Name],Table2[[#This Row],[Agency Name]],Table2[Client ID],Table2[[#This Row],[Client ID]])</f>
        <v>0</v>
      </c>
    </row>
    <row r="920" spans="12:38">
      <c r="L920" s="13"/>
      <c r="M920" s="13"/>
      <c r="N920" s="13"/>
      <c r="P920" s="13"/>
      <c r="W920" s="13"/>
      <c r="X920" s="13"/>
      <c r="AA92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2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20" s="4" t="str" cm="1">
        <f t="array" aca="1" ref="AC92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20" s="4">
        <f ca="1">LEN(Table2[[#This Row],[Data Checks]])</f>
        <v>0</v>
      </c>
      <c r="AE920" s="4" t="str">
        <f>IF(LEN(TRIM(Table2[[#This Row],[Referral Date]]))=0,"",IFERROR(NETWORKDAYS(Table2[[#This Row],[Referral Date]],EOMONTH(DATE('Reporting Month'!$B$2,'Reporting Month'!$B$1,1),0),Holidays),-NETWORKDAYS(EOMONTH(DATE('Reporting Month'!$B$2,'Reporting Month'!$B$1,1),0),Table2[[#This Row],[Referral Date]],Holidays)))</f>
        <v/>
      </c>
      <c r="AF92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20" s="4" t="str">
        <f>IF(OR(Table2[[#This Row],[Referral Date]]="",Table2[[#This Row],[FTC Screening Date]]=""),"",IFERROR(DATEDIF(Table2[[#This Row],[Referral Date]],Table2[[#This Row],[FTC Screening Date]],"d"),IFERROR(IF(DATEDIF(Table2[[#This Row],[FTC Screening Date]],Table2[[#This Row],[Referral Date]],"d")&gt;0,0,""),"")))</f>
        <v/>
      </c>
      <c r="AH920" s="4" t="str">
        <f>IFERROR(VLOOKUP(Table2[[#This Row],[Agency Name]],'Dropdown Values'!A:B,2,FALSE),"")</f>
        <v/>
      </c>
      <c r="AI920" s="2" t="str">
        <f>IF(OR(Table2[[#This Row],[Current Investigation Start Date]]="",Table2[[#This Row],[Referral Date]]=""),"",IFERROR(NETWORKDAYS(I920,J920,Holidays),""))</f>
        <v/>
      </c>
      <c r="AJ920" s="2" t="str">
        <f>IF(OR(Table2[[#This Row],[Initial Engagement Attempt Date]]="",Table2[[#This Row],[FTC Screening Date]]=""),"",IFERROR(NETWORKDAYS(Table2[[#This Row],[Initial Engagement Attempt Date]],Table2[[#This Row],[FTC Screening Date]],Holidays),""))</f>
        <v/>
      </c>
      <c r="AK92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20" s="4">
        <f>COUNTIFS(Table2[Agency Name],Table2[[#This Row],[Agency Name]],Table2[Client ID],Table2[[#This Row],[Client ID]])</f>
        <v>0</v>
      </c>
    </row>
    <row r="921" spans="12:38">
      <c r="L921" s="13"/>
      <c r="M921" s="13"/>
      <c r="N921" s="13"/>
      <c r="P921" s="13"/>
      <c r="W921" s="13"/>
      <c r="X921" s="13"/>
      <c r="AA92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2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21" s="4" t="str" cm="1">
        <f t="array" aca="1" ref="AC92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21" s="4">
        <f ca="1">LEN(Table2[[#This Row],[Data Checks]])</f>
        <v>0</v>
      </c>
      <c r="AE921" s="4" t="str">
        <f>IF(LEN(TRIM(Table2[[#This Row],[Referral Date]]))=0,"",IFERROR(NETWORKDAYS(Table2[[#This Row],[Referral Date]],EOMONTH(DATE('Reporting Month'!$B$2,'Reporting Month'!$B$1,1),0),Holidays),-NETWORKDAYS(EOMONTH(DATE('Reporting Month'!$B$2,'Reporting Month'!$B$1,1),0),Table2[[#This Row],[Referral Date]],Holidays)))</f>
        <v/>
      </c>
      <c r="AF92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21" s="4" t="str">
        <f>IF(OR(Table2[[#This Row],[Referral Date]]="",Table2[[#This Row],[FTC Screening Date]]=""),"",IFERROR(DATEDIF(Table2[[#This Row],[Referral Date]],Table2[[#This Row],[FTC Screening Date]],"d"),IFERROR(IF(DATEDIF(Table2[[#This Row],[FTC Screening Date]],Table2[[#This Row],[Referral Date]],"d")&gt;0,0,""),"")))</f>
        <v/>
      </c>
      <c r="AH921" s="4" t="str">
        <f>IFERROR(VLOOKUP(Table2[[#This Row],[Agency Name]],'Dropdown Values'!A:B,2,FALSE),"")</f>
        <v/>
      </c>
      <c r="AI921" s="2" t="str">
        <f>IF(OR(Table2[[#This Row],[Current Investigation Start Date]]="",Table2[[#This Row],[Referral Date]]=""),"",IFERROR(NETWORKDAYS(I921,J921,Holidays),""))</f>
        <v/>
      </c>
      <c r="AJ921" s="2" t="str">
        <f>IF(OR(Table2[[#This Row],[Initial Engagement Attempt Date]]="",Table2[[#This Row],[FTC Screening Date]]=""),"",IFERROR(NETWORKDAYS(Table2[[#This Row],[Initial Engagement Attempt Date]],Table2[[#This Row],[FTC Screening Date]],Holidays),""))</f>
        <v/>
      </c>
      <c r="AK92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21" s="4">
        <f>COUNTIFS(Table2[Agency Name],Table2[[#This Row],[Agency Name]],Table2[Client ID],Table2[[#This Row],[Client ID]])</f>
        <v>0</v>
      </c>
    </row>
    <row r="922" spans="12:38">
      <c r="L922" s="13"/>
      <c r="M922" s="13"/>
      <c r="N922" s="13"/>
      <c r="P922" s="13"/>
      <c r="W922" s="13"/>
      <c r="X922" s="13"/>
      <c r="AA92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2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22" s="4" t="str" cm="1">
        <f t="array" aca="1" ref="AC92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22" s="4">
        <f ca="1">LEN(Table2[[#This Row],[Data Checks]])</f>
        <v>0</v>
      </c>
      <c r="AE922" s="4" t="str">
        <f>IF(LEN(TRIM(Table2[[#This Row],[Referral Date]]))=0,"",IFERROR(NETWORKDAYS(Table2[[#This Row],[Referral Date]],EOMONTH(DATE('Reporting Month'!$B$2,'Reporting Month'!$B$1,1),0),Holidays),-NETWORKDAYS(EOMONTH(DATE('Reporting Month'!$B$2,'Reporting Month'!$B$1,1),0),Table2[[#This Row],[Referral Date]],Holidays)))</f>
        <v/>
      </c>
      <c r="AF92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22" s="4" t="str">
        <f>IF(OR(Table2[[#This Row],[Referral Date]]="",Table2[[#This Row],[FTC Screening Date]]=""),"",IFERROR(DATEDIF(Table2[[#This Row],[Referral Date]],Table2[[#This Row],[FTC Screening Date]],"d"),IFERROR(IF(DATEDIF(Table2[[#This Row],[FTC Screening Date]],Table2[[#This Row],[Referral Date]],"d")&gt;0,0,""),"")))</f>
        <v/>
      </c>
      <c r="AH922" s="4" t="str">
        <f>IFERROR(VLOOKUP(Table2[[#This Row],[Agency Name]],'Dropdown Values'!A:B,2,FALSE),"")</f>
        <v/>
      </c>
      <c r="AI922" s="2" t="str">
        <f>IF(OR(Table2[[#This Row],[Current Investigation Start Date]]="",Table2[[#This Row],[Referral Date]]=""),"",IFERROR(NETWORKDAYS(I922,J922,Holidays),""))</f>
        <v/>
      </c>
      <c r="AJ922" s="2" t="str">
        <f>IF(OR(Table2[[#This Row],[Initial Engagement Attempt Date]]="",Table2[[#This Row],[FTC Screening Date]]=""),"",IFERROR(NETWORKDAYS(Table2[[#This Row],[Initial Engagement Attempt Date]],Table2[[#This Row],[FTC Screening Date]],Holidays),""))</f>
        <v/>
      </c>
      <c r="AK92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22" s="4">
        <f>COUNTIFS(Table2[Agency Name],Table2[[#This Row],[Agency Name]],Table2[Client ID],Table2[[#This Row],[Client ID]])</f>
        <v>0</v>
      </c>
    </row>
    <row r="923" spans="12:38">
      <c r="L923" s="13"/>
      <c r="M923" s="13"/>
      <c r="N923" s="13"/>
      <c r="P923" s="13"/>
      <c r="W923" s="13"/>
      <c r="X923" s="13"/>
      <c r="AA92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2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23" s="4" t="str" cm="1">
        <f t="array" aca="1" ref="AC92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23" s="4">
        <f ca="1">LEN(Table2[[#This Row],[Data Checks]])</f>
        <v>0</v>
      </c>
      <c r="AE923" s="4" t="str">
        <f>IF(LEN(TRIM(Table2[[#This Row],[Referral Date]]))=0,"",IFERROR(NETWORKDAYS(Table2[[#This Row],[Referral Date]],EOMONTH(DATE('Reporting Month'!$B$2,'Reporting Month'!$B$1,1),0),Holidays),-NETWORKDAYS(EOMONTH(DATE('Reporting Month'!$B$2,'Reporting Month'!$B$1,1),0),Table2[[#This Row],[Referral Date]],Holidays)))</f>
        <v/>
      </c>
      <c r="AF92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23" s="4" t="str">
        <f>IF(OR(Table2[[#This Row],[Referral Date]]="",Table2[[#This Row],[FTC Screening Date]]=""),"",IFERROR(DATEDIF(Table2[[#This Row],[Referral Date]],Table2[[#This Row],[FTC Screening Date]],"d"),IFERROR(IF(DATEDIF(Table2[[#This Row],[FTC Screening Date]],Table2[[#This Row],[Referral Date]],"d")&gt;0,0,""),"")))</f>
        <v/>
      </c>
      <c r="AH923" s="4" t="str">
        <f>IFERROR(VLOOKUP(Table2[[#This Row],[Agency Name]],'Dropdown Values'!A:B,2,FALSE),"")</f>
        <v/>
      </c>
      <c r="AI923" s="2" t="str">
        <f>IF(OR(Table2[[#This Row],[Current Investigation Start Date]]="",Table2[[#This Row],[Referral Date]]=""),"",IFERROR(NETWORKDAYS(I923,J923,Holidays),""))</f>
        <v/>
      </c>
      <c r="AJ923" s="2" t="str">
        <f>IF(OR(Table2[[#This Row],[Initial Engagement Attempt Date]]="",Table2[[#This Row],[FTC Screening Date]]=""),"",IFERROR(NETWORKDAYS(Table2[[#This Row],[Initial Engagement Attempt Date]],Table2[[#This Row],[FTC Screening Date]],Holidays),""))</f>
        <v/>
      </c>
      <c r="AK92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23" s="4">
        <f>COUNTIFS(Table2[Agency Name],Table2[[#This Row],[Agency Name]],Table2[Client ID],Table2[[#This Row],[Client ID]])</f>
        <v>0</v>
      </c>
    </row>
    <row r="924" spans="12:38">
      <c r="L924" s="13"/>
      <c r="M924" s="13"/>
      <c r="N924" s="13"/>
      <c r="P924" s="13"/>
      <c r="W924" s="13"/>
      <c r="X924" s="13"/>
      <c r="AA92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2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24" s="4" t="str" cm="1">
        <f t="array" aca="1" ref="AC92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24" s="4">
        <f ca="1">LEN(Table2[[#This Row],[Data Checks]])</f>
        <v>0</v>
      </c>
      <c r="AE924" s="4" t="str">
        <f>IF(LEN(TRIM(Table2[[#This Row],[Referral Date]]))=0,"",IFERROR(NETWORKDAYS(Table2[[#This Row],[Referral Date]],EOMONTH(DATE('Reporting Month'!$B$2,'Reporting Month'!$B$1,1),0),Holidays),-NETWORKDAYS(EOMONTH(DATE('Reporting Month'!$B$2,'Reporting Month'!$B$1,1),0),Table2[[#This Row],[Referral Date]],Holidays)))</f>
        <v/>
      </c>
      <c r="AF92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24" s="4" t="str">
        <f>IF(OR(Table2[[#This Row],[Referral Date]]="",Table2[[#This Row],[FTC Screening Date]]=""),"",IFERROR(DATEDIF(Table2[[#This Row],[Referral Date]],Table2[[#This Row],[FTC Screening Date]],"d"),IFERROR(IF(DATEDIF(Table2[[#This Row],[FTC Screening Date]],Table2[[#This Row],[Referral Date]],"d")&gt;0,0,""),"")))</f>
        <v/>
      </c>
      <c r="AH924" s="4" t="str">
        <f>IFERROR(VLOOKUP(Table2[[#This Row],[Agency Name]],'Dropdown Values'!A:B,2,FALSE),"")</f>
        <v/>
      </c>
      <c r="AI924" s="2" t="str">
        <f>IF(OR(Table2[[#This Row],[Current Investigation Start Date]]="",Table2[[#This Row],[Referral Date]]=""),"",IFERROR(NETWORKDAYS(I924,J924,Holidays),""))</f>
        <v/>
      </c>
      <c r="AJ924" s="2" t="str">
        <f>IF(OR(Table2[[#This Row],[Initial Engagement Attempt Date]]="",Table2[[#This Row],[FTC Screening Date]]=""),"",IFERROR(NETWORKDAYS(Table2[[#This Row],[Initial Engagement Attempt Date]],Table2[[#This Row],[FTC Screening Date]],Holidays),""))</f>
        <v/>
      </c>
      <c r="AK92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24" s="4">
        <f>COUNTIFS(Table2[Agency Name],Table2[[#This Row],[Agency Name]],Table2[Client ID],Table2[[#This Row],[Client ID]])</f>
        <v>0</v>
      </c>
    </row>
    <row r="925" spans="12:38">
      <c r="L925" s="13"/>
      <c r="M925" s="13"/>
      <c r="N925" s="13"/>
      <c r="P925" s="13"/>
      <c r="W925" s="13"/>
      <c r="X925" s="13"/>
      <c r="AA92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2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25" s="4" t="str" cm="1">
        <f t="array" aca="1" ref="AC92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25" s="4">
        <f ca="1">LEN(Table2[[#This Row],[Data Checks]])</f>
        <v>0</v>
      </c>
      <c r="AE925" s="4" t="str">
        <f>IF(LEN(TRIM(Table2[[#This Row],[Referral Date]]))=0,"",IFERROR(NETWORKDAYS(Table2[[#This Row],[Referral Date]],EOMONTH(DATE('Reporting Month'!$B$2,'Reporting Month'!$B$1,1),0),Holidays),-NETWORKDAYS(EOMONTH(DATE('Reporting Month'!$B$2,'Reporting Month'!$B$1,1),0),Table2[[#This Row],[Referral Date]],Holidays)))</f>
        <v/>
      </c>
      <c r="AF92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25" s="4" t="str">
        <f>IF(OR(Table2[[#This Row],[Referral Date]]="",Table2[[#This Row],[FTC Screening Date]]=""),"",IFERROR(DATEDIF(Table2[[#This Row],[Referral Date]],Table2[[#This Row],[FTC Screening Date]],"d"),IFERROR(IF(DATEDIF(Table2[[#This Row],[FTC Screening Date]],Table2[[#This Row],[Referral Date]],"d")&gt;0,0,""),"")))</f>
        <v/>
      </c>
      <c r="AH925" s="4" t="str">
        <f>IFERROR(VLOOKUP(Table2[[#This Row],[Agency Name]],'Dropdown Values'!A:B,2,FALSE),"")</f>
        <v/>
      </c>
      <c r="AI925" s="2" t="str">
        <f>IF(OR(Table2[[#This Row],[Current Investigation Start Date]]="",Table2[[#This Row],[Referral Date]]=""),"",IFERROR(NETWORKDAYS(I925,J925,Holidays),""))</f>
        <v/>
      </c>
      <c r="AJ925" s="2" t="str">
        <f>IF(OR(Table2[[#This Row],[Initial Engagement Attempt Date]]="",Table2[[#This Row],[FTC Screening Date]]=""),"",IFERROR(NETWORKDAYS(Table2[[#This Row],[Initial Engagement Attempt Date]],Table2[[#This Row],[FTC Screening Date]],Holidays),""))</f>
        <v/>
      </c>
      <c r="AK92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25" s="4">
        <f>COUNTIFS(Table2[Agency Name],Table2[[#This Row],[Agency Name]],Table2[Client ID],Table2[[#This Row],[Client ID]])</f>
        <v>0</v>
      </c>
    </row>
    <row r="926" spans="12:38">
      <c r="L926" s="13"/>
      <c r="M926" s="13"/>
      <c r="N926" s="13"/>
      <c r="P926" s="13"/>
      <c r="W926" s="13"/>
      <c r="X926" s="13"/>
      <c r="AA92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2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26" s="4" t="str" cm="1">
        <f t="array" aca="1" ref="AC92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26" s="4">
        <f ca="1">LEN(Table2[[#This Row],[Data Checks]])</f>
        <v>0</v>
      </c>
      <c r="AE926" s="4" t="str">
        <f>IF(LEN(TRIM(Table2[[#This Row],[Referral Date]]))=0,"",IFERROR(NETWORKDAYS(Table2[[#This Row],[Referral Date]],EOMONTH(DATE('Reporting Month'!$B$2,'Reporting Month'!$B$1,1),0),Holidays),-NETWORKDAYS(EOMONTH(DATE('Reporting Month'!$B$2,'Reporting Month'!$B$1,1),0),Table2[[#This Row],[Referral Date]],Holidays)))</f>
        <v/>
      </c>
      <c r="AF92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26" s="4" t="str">
        <f>IF(OR(Table2[[#This Row],[Referral Date]]="",Table2[[#This Row],[FTC Screening Date]]=""),"",IFERROR(DATEDIF(Table2[[#This Row],[Referral Date]],Table2[[#This Row],[FTC Screening Date]],"d"),IFERROR(IF(DATEDIF(Table2[[#This Row],[FTC Screening Date]],Table2[[#This Row],[Referral Date]],"d")&gt;0,0,""),"")))</f>
        <v/>
      </c>
      <c r="AH926" s="4" t="str">
        <f>IFERROR(VLOOKUP(Table2[[#This Row],[Agency Name]],'Dropdown Values'!A:B,2,FALSE),"")</f>
        <v/>
      </c>
      <c r="AI926" s="2" t="str">
        <f>IF(OR(Table2[[#This Row],[Current Investigation Start Date]]="",Table2[[#This Row],[Referral Date]]=""),"",IFERROR(NETWORKDAYS(I926,J926,Holidays),""))</f>
        <v/>
      </c>
      <c r="AJ926" s="2" t="str">
        <f>IF(OR(Table2[[#This Row],[Initial Engagement Attempt Date]]="",Table2[[#This Row],[FTC Screening Date]]=""),"",IFERROR(NETWORKDAYS(Table2[[#This Row],[Initial Engagement Attempt Date]],Table2[[#This Row],[FTC Screening Date]],Holidays),""))</f>
        <v/>
      </c>
      <c r="AK92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26" s="4">
        <f>COUNTIFS(Table2[Agency Name],Table2[[#This Row],[Agency Name]],Table2[Client ID],Table2[[#This Row],[Client ID]])</f>
        <v>0</v>
      </c>
    </row>
    <row r="927" spans="12:38">
      <c r="L927" s="13"/>
      <c r="M927" s="13"/>
      <c r="N927" s="13"/>
      <c r="P927" s="13"/>
      <c r="W927" s="13"/>
      <c r="X927" s="13"/>
      <c r="AA92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2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27" s="4" t="str" cm="1">
        <f t="array" aca="1" ref="AC92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27" s="4">
        <f ca="1">LEN(Table2[[#This Row],[Data Checks]])</f>
        <v>0</v>
      </c>
      <c r="AE927" s="4" t="str">
        <f>IF(LEN(TRIM(Table2[[#This Row],[Referral Date]]))=0,"",IFERROR(NETWORKDAYS(Table2[[#This Row],[Referral Date]],EOMONTH(DATE('Reporting Month'!$B$2,'Reporting Month'!$B$1,1),0),Holidays),-NETWORKDAYS(EOMONTH(DATE('Reporting Month'!$B$2,'Reporting Month'!$B$1,1),0),Table2[[#This Row],[Referral Date]],Holidays)))</f>
        <v/>
      </c>
      <c r="AF92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27" s="4" t="str">
        <f>IF(OR(Table2[[#This Row],[Referral Date]]="",Table2[[#This Row],[FTC Screening Date]]=""),"",IFERROR(DATEDIF(Table2[[#This Row],[Referral Date]],Table2[[#This Row],[FTC Screening Date]],"d"),IFERROR(IF(DATEDIF(Table2[[#This Row],[FTC Screening Date]],Table2[[#This Row],[Referral Date]],"d")&gt;0,0,""),"")))</f>
        <v/>
      </c>
      <c r="AH927" s="4" t="str">
        <f>IFERROR(VLOOKUP(Table2[[#This Row],[Agency Name]],'Dropdown Values'!A:B,2,FALSE),"")</f>
        <v/>
      </c>
      <c r="AI927" s="2" t="str">
        <f>IF(OR(Table2[[#This Row],[Current Investigation Start Date]]="",Table2[[#This Row],[Referral Date]]=""),"",IFERROR(NETWORKDAYS(I927,J927,Holidays),""))</f>
        <v/>
      </c>
      <c r="AJ927" s="2" t="str">
        <f>IF(OR(Table2[[#This Row],[Initial Engagement Attempt Date]]="",Table2[[#This Row],[FTC Screening Date]]=""),"",IFERROR(NETWORKDAYS(Table2[[#This Row],[Initial Engagement Attempt Date]],Table2[[#This Row],[FTC Screening Date]],Holidays),""))</f>
        <v/>
      </c>
      <c r="AK92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27" s="4">
        <f>COUNTIFS(Table2[Agency Name],Table2[[#This Row],[Agency Name]],Table2[Client ID],Table2[[#This Row],[Client ID]])</f>
        <v>0</v>
      </c>
    </row>
    <row r="928" spans="12:38">
      <c r="L928" s="13"/>
      <c r="M928" s="13"/>
      <c r="N928" s="13"/>
      <c r="P928" s="13"/>
      <c r="W928" s="13"/>
      <c r="X928" s="13"/>
      <c r="AA92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2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28" s="4" t="str" cm="1">
        <f t="array" aca="1" ref="AC92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28" s="4">
        <f ca="1">LEN(Table2[[#This Row],[Data Checks]])</f>
        <v>0</v>
      </c>
      <c r="AE928" s="4" t="str">
        <f>IF(LEN(TRIM(Table2[[#This Row],[Referral Date]]))=0,"",IFERROR(NETWORKDAYS(Table2[[#This Row],[Referral Date]],EOMONTH(DATE('Reporting Month'!$B$2,'Reporting Month'!$B$1,1),0),Holidays),-NETWORKDAYS(EOMONTH(DATE('Reporting Month'!$B$2,'Reporting Month'!$B$1,1),0),Table2[[#This Row],[Referral Date]],Holidays)))</f>
        <v/>
      </c>
      <c r="AF92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28" s="4" t="str">
        <f>IF(OR(Table2[[#This Row],[Referral Date]]="",Table2[[#This Row],[FTC Screening Date]]=""),"",IFERROR(DATEDIF(Table2[[#This Row],[Referral Date]],Table2[[#This Row],[FTC Screening Date]],"d"),IFERROR(IF(DATEDIF(Table2[[#This Row],[FTC Screening Date]],Table2[[#This Row],[Referral Date]],"d")&gt;0,0,""),"")))</f>
        <v/>
      </c>
      <c r="AH928" s="4" t="str">
        <f>IFERROR(VLOOKUP(Table2[[#This Row],[Agency Name]],'Dropdown Values'!A:B,2,FALSE),"")</f>
        <v/>
      </c>
      <c r="AI928" s="2" t="str">
        <f>IF(OR(Table2[[#This Row],[Current Investigation Start Date]]="",Table2[[#This Row],[Referral Date]]=""),"",IFERROR(NETWORKDAYS(I928,J928,Holidays),""))</f>
        <v/>
      </c>
      <c r="AJ928" s="2" t="str">
        <f>IF(OR(Table2[[#This Row],[Initial Engagement Attempt Date]]="",Table2[[#This Row],[FTC Screening Date]]=""),"",IFERROR(NETWORKDAYS(Table2[[#This Row],[Initial Engagement Attempt Date]],Table2[[#This Row],[FTC Screening Date]],Holidays),""))</f>
        <v/>
      </c>
      <c r="AK92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28" s="4">
        <f>COUNTIFS(Table2[Agency Name],Table2[[#This Row],[Agency Name]],Table2[Client ID],Table2[[#This Row],[Client ID]])</f>
        <v>0</v>
      </c>
    </row>
    <row r="929" spans="12:38">
      <c r="L929" s="13"/>
      <c r="M929" s="13"/>
      <c r="N929" s="13"/>
      <c r="P929" s="13"/>
      <c r="W929" s="13"/>
      <c r="X929" s="13"/>
      <c r="AA92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2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29" s="4" t="str" cm="1">
        <f t="array" aca="1" ref="AC92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29" s="4">
        <f ca="1">LEN(Table2[[#This Row],[Data Checks]])</f>
        <v>0</v>
      </c>
      <c r="AE929" s="4" t="str">
        <f>IF(LEN(TRIM(Table2[[#This Row],[Referral Date]]))=0,"",IFERROR(NETWORKDAYS(Table2[[#This Row],[Referral Date]],EOMONTH(DATE('Reporting Month'!$B$2,'Reporting Month'!$B$1,1),0),Holidays),-NETWORKDAYS(EOMONTH(DATE('Reporting Month'!$B$2,'Reporting Month'!$B$1,1),0),Table2[[#This Row],[Referral Date]],Holidays)))</f>
        <v/>
      </c>
      <c r="AF92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29" s="4" t="str">
        <f>IF(OR(Table2[[#This Row],[Referral Date]]="",Table2[[#This Row],[FTC Screening Date]]=""),"",IFERROR(DATEDIF(Table2[[#This Row],[Referral Date]],Table2[[#This Row],[FTC Screening Date]],"d"),IFERROR(IF(DATEDIF(Table2[[#This Row],[FTC Screening Date]],Table2[[#This Row],[Referral Date]],"d")&gt;0,0,""),"")))</f>
        <v/>
      </c>
      <c r="AH929" s="4" t="str">
        <f>IFERROR(VLOOKUP(Table2[[#This Row],[Agency Name]],'Dropdown Values'!A:B,2,FALSE),"")</f>
        <v/>
      </c>
      <c r="AI929" s="2" t="str">
        <f>IF(OR(Table2[[#This Row],[Current Investigation Start Date]]="",Table2[[#This Row],[Referral Date]]=""),"",IFERROR(NETWORKDAYS(I929,J929,Holidays),""))</f>
        <v/>
      </c>
      <c r="AJ929" s="2" t="str">
        <f>IF(OR(Table2[[#This Row],[Initial Engagement Attempt Date]]="",Table2[[#This Row],[FTC Screening Date]]=""),"",IFERROR(NETWORKDAYS(Table2[[#This Row],[Initial Engagement Attempt Date]],Table2[[#This Row],[FTC Screening Date]],Holidays),""))</f>
        <v/>
      </c>
      <c r="AK92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29" s="4">
        <f>COUNTIFS(Table2[Agency Name],Table2[[#This Row],[Agency Name]],Table2[Client ID],Table2[[#This Row],[Client ID]])</f>
        <v>0</v>
      </c>
    </row>
    <row r="930" spans="12:38">
      <c r="L930" s="13"/>
      <c r="M930" s="13"/>
      <c r="N930" s="13"/>
      <c r="P930" s="13"/>
      <c r="W930" s="13"/>
      <c r="X930" s="13"/>
      <c r="AA93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3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30" s="4" t="str" cm="1">
        <f t="array" aca="1" ref="AC93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30" s="4">
        <f ca="1">LEN(Table2[[#This Row],[Data Checks]])</f>
        <v>0</v>
      </c>
      <c r="AE930" s="4" t="str">
        <f>IF(LEN(TRIM(Table2[[#This Row],[Referral Date]]))=0,"",IFERROR(NETWORKDAYS(Table2[[#This Row],[Referral Date]],EOMONTH(DATE('Reporting Month'!$B$2,'Reporting Month'!$B$1,1),0),Holidays),-NETWORKDAYS(EOMONTH(DATE('Reporting Month'!$B$2,'Reporting Month'!$B$1,1),0),Table2[[#This Row],[Referral Date]],Holidays)))</f>
        <v/>
      </c>
      <c r="AF93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30" s="4" t="str">
        <f>IF(OR(Table2[[#This Row],[Referral Date]]="",Table2[[#This Row],[FTC Screening Date]]=""),"",IFERROR(DATEDIF(Table2[[#This Row],[Referral Date]],Table2[[#This Row],[FTC Screening Date]],"d"),IFERROR(IF(DATEDIF(Table2[[#This Row],[FTC Screening Date]],Table2[[#This Row],[Referral Date]],"d")&gt;0,0,""),"")))</f>
        <v/>
      </c>
      <c r="AH930" s="4" t="str">
        <f>IFERROR(VLOOKUP(Table2[[#This Row],[Agency Name]],'Dropdown Values'!A:B,2,FALSE),"")</f>
        <v/>
      </c>
      <c r="AI930" s="2" t="str">
        <f>IF(OR(Table2[[#This Row],[Current Investigation Start Date]]="",Table2[[#This Row],[Referral Date]]=""),"",IFERROR(NETWORKDAYS(I930,J930,Holidays),""))</f>
        <v/>
      </c>
      <c r="AJ930" s="2" t="str">
        <f>IF(OR(Table2[[#This Row],[Initial Engagement Attempt Date]]="",Table2[[#This Row],[FTC Screening Date]]=""),"",IFERROR(NETWORKDAYS(Table2[[#This Row],[Initial Engagement Attempt Date]],Table2[[#This Row],[FTC Screening Date]],Holidays),""))</f>
        <v/>
      </c>
      <c r="AK93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30" s="4">
        <f>COUNTIFS(Table2[Agency Name],Table2[[#This Row],[Agency Name]],Table2[Client ID],Table2[[#This Row],[Client ID]])</f>
        <v>0</v>
      </c>
    </row>
    <row r="931" spans="12:38">
      <c r="L931" s="13"/>
      <c r="M931" s="13"/>
      <c r="N931" s="13"/>
      <c r="P931" s="13"/>
      <c r="W931" s="13"/>
      <c r="X931" s="13"/>
      <c r="AA93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3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31" s="4" t="str" cm="1">
        <f t="array" aca="1" ref="AC93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31" s="4">
        <f ca="1">LEN(Table2[[#This Row],[Data Checks]])</f>
        <v>0</v>
      </c>
      <c r="AE931" s="4" t="str">
        <f>IF(LEN(TRIM(Table2[[#This Row],[Referral Date]]))=0,"",IFERROR(NETWORKDAYS(Table2[[#This Row],[Referral Date]],EOMONTH(DATE('Reporting Month'!$B$2,'Reporting Month'!$B$1,1),0),Holidays),-NETWORKDAYS(EOMONTH(DATE('Reporting Month'!$B$2,'Reporting Month'!$B$1,1),0),Table2[[#This Row],[Referral Date]],Holidays)))</f>
        <v/>
      </c>
      <c r="AF93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31" s="4" t="str">
        <f>IF(OR(Table2[[#This Row],[Referral Date]]="",Table2[[#This Row],[FTC Screening Date]]=""),"",IFERROR(DATEDIF(Table2[[#This Row],[Referral Date]],Table2[[#This Row],[FTC Screening Date]],"d"),IFERROR(IF(DATEDIF(Table2[[#This Row],[FTC Screening Date]],Table2[[#This Row],[Referral Date]],"d")&gt;0,0,""),"")))</f>
        <v/>
      </c>
      <c r="AH931" s="4" t="str">
        <f>IFERROR(VLOOKUP(Table2[[#This Row],[Agency Name]],'Dropdown Values'!A:B,2,FALSE),"")</f>
        <v/>
      </c>
      <c r="AI931" s="2" t="str">
        <f>IF(OR(Table2[[#This Row],[Current Investigation Start Date]]="",Table2[[#This Row],[Referral Date]]=""),"",IFERROR(NETWORKDAYS(I931,J931,Holidays),""))</f>
        <v/>
      </c>
      <c r="AJ931" s="2" t="str">
        <f>IF(OR(Table2[[#This Row],[Initial Engagement Attempt Date]]="",Table2[[#This Row],[FTC Screening Date]]=""),"",IFERROR(NETWORKDAYS(Table2[[#This Row],[Initial Engagement Attempt Date]],Table2[[#This Row],[FTC Screening Date]],Holidays),""))</f>
        <v/>
      </c>
      <c r="AK93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31" s="4">
        <f>COUNTIFS(Table2[Agency Name],Table2[[#This Row],[Agency Name]],Table2[Client ID],Table2[[#This Row],[Client ID]])</f>
        <v>0</v>
      </c>
    </row>
    <row r="932" spans="12:38">
      <c r="L932" s="13"/>
      <c r="M932" s="13"/>
      <c r="N932" s="13"/>
      <c r="P932" s="13"/>
      <c r="W932" s="13"/>
      <c r="X932" s="13"/>
      <c r="AA93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3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32" s="4" t="str" cm="1">
        <f t="array" aca="1" ref="AC93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32" s="4">
        <f ca="1">LEN(Table2[[#This Row],[Data Checks]])</f>
        <v>0</v>
      </c>
      <c r="AE932" s="4" t="str">
        <f>IF(LEN(TRIM(Table2[[#This Row],[Referral Date]]))=0,"",IFERROR(NETWORKDAYS(Table2[[#This Row],[Referral Date]],EOMONTH(DATE('Reporting Month'!$B$2,'Reporting Month'!$B$1,1),0),Holidays),-NETWORKDAYS(EOMONTH(DATE('Reporting Month'!$B$2,'Reporting Month'!$B$1,1),0),Table2[[#This Row],[Referral Date]],Holidays)))</f>
        <v/>
      </c>
      <c r="AF93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32" s="4" t="str">
        <f>IF(OR(Table2[[#This Row],[Referral Date]]="",Table2[[#This Row],[FTC Screening Date]]=""),"",IFERROR(DATEDIF(Table2[[#This Row],[Referral Date]],Table2[[#This Row],[FTC Screening Date]],"d"),IFERROR(IF(DATEDIF(Table2[[#This Row],[FTC Screening Date]],Table2[[#This Row],[Referral Date]],"d")&gt;0,0,""),"")))</f>
        <v/>
      </c>
      <c r="AH932" s="4" t="str">
        <f>IFERROR(VLOOKUP(Table2[[#This Row],[Agency Name]],'Dropdown Values'!A:B,2,FALSE),"")</f>
        <v/>
      </c>
      <c r="AI932" s="2" t="str">
        <f>IF(OR(Table2[[#This Row],[Current Investigation Start Date]]="",Table2[[#This Row],[Referral Date]]=""),"",IFERROR(NETWORKDAYS(I932,J932,Holidays),""))</f>
        <v/>
      </c>
      <c r="AJ932" s="2" t="str">
        <f>IF(OR(Table2[[#This Row],[Initial Engagement Attempt Date]]="",Table2[[#This Row],[FTC Screening Date]]=""),"",IFERROR(NETWORKDAYS(Table2[[#This Row],[Initial Engagement Attempt Date]],Table2[[#This Row],[FTC Screening Date]],Holidays),""))</f>
        <v/>
      </c>
      <c r="AK93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32" s="4">
        <f>COUNTIFS(Table2[Agency Name],Table2[[#This Row],[Agency Name]],Table2[Client ID],Table2[[#This Row],[Client ID]])</f>
        <v>0</v>
      </c>
    </row>
    <row r="933" spans="12:38">
      <c r="L933" s="13"/>
      <c r="M933" s="13"/>
      <c r="N933" s="13"/>
      <c r="P933" s="13"/>
      <c r="W933" s="13"/>
      <c r="X933" s="13"/>
      <c r="AA93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3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33" s="4" t="str" cm="1">
        <f t="array" aca="1" ref="AC93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33" s="4">
        <f ca="1">LEN(Table2[[#This Row],[Data Checks]])</f>
        <v>0</v>
      </c>
      <c r="AE933" s="4" t="str">
        <f>IF(LEN(TRIM(Table2[[#This Row],[Referral Date]]))=0,"",IFERROR(NETWORKDAYS(Table2[[#This Row],[Referral Date]],EOMONTH(DATE('Reporting Month'!$B$2,'Reporting Month'!$B$1,1),0),Holidays),-NETWORKDAYS(EOMONTH(DATE('Reporting Month'!$B$2,'Reporting Month'!$B$1,1),0),Table2[[#This Row],[Referral Date]],Holidays)))</f>
        <v/>
      </c>
      <c r="AF93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33" s="4" t="str">
        <f>IF(OR(Table2[[#This Row],[Referral Date]]="",Table2[[#This Row],[FTC Screening Date]]=""),"",IFERROR(DATEDIF(Table2[[#This Row],[Referral Date]],Table2[[#This Row],[FTC Screening Date]],"d"),IFERROR(IF(DATEDIF(Table2[[#This Row],[FTC Screening Date]],Table2[[#This Row],[Referral Date]],"d")&gt;0,0,""),"")))</f>
        <v/>
      </c>
      <c r="AH933" s="4" t="str">
        <f>IFERROR(VLOOKUP(Table2[[#This Row],[Agency Name]],'Dropdown Values'!A:B,2,FALSE),"")</f>
        <v/>
      </c>
      <c r="AI933" s="2" t="str">
        <f>IF(OR(Table2[[#This Row],[Current Investigation Start Date]]="",Table2[[#This Row],[Referral Date]]=""),"",IFERROR(NETWORKDAYS(I933,J933,Holidays),""))</f>
        <v/>
      </c>
      <c r="AJ933" s="2" t="str">
        <f>IF(OR(Table2[[#This Row],[Initial Engagement Attempt Date]]="",Table2[[#This Row],[FTC Screening Date]]=""),"",IFERROR(NETWORKDAYS(Table2[[#This Row],[Initial Engagement Attempt Date]],Table2[[#This Row],[FTC Screening Date]],Holidays),""))</f>
        <v/>
      </c>
      <c r="AK93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33" s="4">
        <f>COUNTIFS(Table2[Agency Name],Table2[[#This Row],[Agency Name]],Table2[Client ID],Table2[[#This Row],[Client ID]])</f>
        <v>0</v>
      </c>
    </row>
    <row r="934" spans="12:38">
      <c r="L934" s="13"/>
      <c r="M934" s="13"/>
      <c r="N934" s="13"/>
      <c r="P934" s="13"/>
      <c r="W934" s="13"/>
      <c r="X934" s="13"/>
      <c r="AA93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3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34" s="4" t="str" cm="1">
        <f t="array" aca="1" ref="AC93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34" s="4">
        <f ca="1">LEN(Table2[[#This Row],[Data Checks]])</f>
        <v>0</v>
      </c>
      <c r="AE934" s="4" t="str">
        <f>IF(LEN(TRIM(Table2[[#This Row],[Referral Date]]))=0,"",IFERROR(NETWORKDAYS(Table2[[#This Row],[Referral Date]],EOMONTH(DATE('Reporting Month'!$B$2,'Reporting Month'!$B$1,1),0),Holidays),-NETWORKDAYS(EOMONTH(DATE('Reporting Month'!$B$2,'Reporting Month'!$B$1,1),0),Table2[[#This Row],[Referral Date]],Holidays)))</f>
        <v/>
      </c>
      <c r="AF93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34" s="4" t="str">
        <f>IF(OR(Table2[[#This Row],[Referral Date]]="",Table2[[#This Row],[FTC Screening Date]]=""),"",IFERROR(DATEDIF(Table2[[#This Row],[Referral Date]],Table2[[#This Row],[FTC Screening Date]],"d"),IFERROR(IF(DATEDIF(Table2[[#This Row],[FTC Screening Date]],Table2[[#This Row],[Referral Date]],"d")&gt;0,0,""),"")))</f>
        <v/>
      </c>
      <c r="AH934" s="4" t="str">
        <f>IFERROR(VLOOKUP(Table2[[#This Row],[Agency Name]],'Dropdown Values'!A:B,2,FALSE),"")</f>
        <v/>
      </c>
      <c r="AI934" s="2" t="str">
        <f>IF(OR(Table2[[#This Row],[Current Investigation Start Date]]="",Table2[[#This Row],[Referral Date]]=""),"",IFERROR(NETWORKDAYS(I934,J934,Holidays),""))</f>
        <v/>
      </c>
      <c r="AJ934" s="2" t="str">
        <f>IF(OR(Table2[[#This Row],[Initial Engagement Attempt Date]]="",Table2[[#This Row],[FTC Screening Date]]=""),"",IFERROR(NETWORKDAYS(Table2[[#This Row],[Initial Engagement Attempt Date]],Table2[[#This Row],[FTC Screening Date]],Holidays),""))</f>
        <v/>
      </c>
      <c r="AK93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34" s="4">
        <f>COUNTIFS(Table2[Agency Name],Table2[[#This Row],[Agency Name]],Table2[Client ID],Table2[[#This Row],[Client ID]])</f>
        <v>0</v>
      </c>
    </row>
    <row r="935" spans="12:38">
      <c r="L935" s="13"/>
      <c r="M935" s="13"/>
      <c r="N935" s="13"/>
      <c r="P935" s="13"/>
      <c r="W935" s="13"/>
      <c r="X935" s="13"/>
      <c r="AA93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3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35" s="4" t="str" cm="1">
        <f t="array" aca="1" ref="AC93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35" s="4">
        <f ca="1">LEN(Table2[[#This Row],[Data Checks]])</f>
        <v>0</v>
      </c>
      <c r="AE935" s="4" t="str">
        <f>IF(LEN(TRIM(Table2[[#This Row],[Referral Date]]))=0,"",IFERROR(NETWORKDAYS(Table2[[#This Row],[Referral Date]],EOMONTH(DATE('Reporting Month'!$B$2,'Reporting Month'!$B$1,1),0),Holidays),-NETWORKDAYS(EOMONTH(DATE('Reporting Month'!$B$2,'Reporting Month'!$B$1,1),0),Table2[[#This Row],[Referral Date]],Holidays)))</f>
        <v/>
      </c>
      <c r="AF93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35" s="4" t="str">
        <f>IF(OR(Table2[[#This Row],[Referral Date]]="",Table2[[#This Row],[FTC Screening Date]]=""),"",IFERROR(DATEDIF(Table2[[#This Row],[Referral Date]],Table2[[#This Row],[FTC Screening Date]],"d"),IFERROR(IF(DATEDIF(Table2[[#This Row],[FTC Screening Date]],Table2[[#This Row],[Referral Date]],"d")&gt;0,0,""),"")))</f>
        <v/>
      </c>
      <c r="AH935" s="4" t="str">
        <f>IFERROR(VLOOKUP(Table2[[#This Row],[Agency Name]],'Dropdown Values'!A:B,2,FALSE),"")</f>
        <v/>
      </c>
      <c r="AI935" s="2" t="str">
        <f>IF(OR(Table2[[#This Row],[Current Investigation Start Date]]="",Table2[[#This Row],[Referral Date]]=""),"",IFERROR(NETWORKDAYS(I935,J935,Holidays),""))</f>
        <v/>
      </c>
      <c r="AJ935" s="2" t="str">
        <f>IF(OR(Table2[[#This Row],[Initial Engagement Attempt Date]]="",Table2[[#This Row],[FTC Screening Date]]=""),"",IFERROR(NETWORKDAYS(Table2[[#This Row],[Initial Engagement Attempt Date]],Table2[[#This Row],[FTC Screening Date]],Holidays),""))</f>
        <v/>
      </c>
      <c r="AK93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35" s="4">
        <f>COUNTIFS(Table2[Agency Name],Table2[[#This Row],[Agency Name]],Table2[Client ID],Table2[[#This Row],[Client ID]])</f>
        <v>0</v>
      </c>
    </row>
    <row r="936" spans="12:38">
      <c r="L936" s="13"/>
      <c r="M936" s="13"/>
      <c r="N936" s="13"/>
      <c r="P936" s="13"/>
      <c r="W936" s="13"/>
      <c r="X936" s="13"/>
      <c r="AA93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3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36" s="4" t="str" cm="1">
        <f t="array" aca="1" ref="AC93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36" s="4">
        <f ca="1">LEN(Table2[[#This Row],[Data Checks]])</f>
        <v>0</v>
      </c>
      <c r="AE936" s="4" t="str">
        <f>IF(LEN(TRIM(Table2[[#This Row],[Referral Date]]))=0,"",IFERROR(NETWORKDAYS(Table2[[#This Row],[Referral Date]],EOMONTH(DATE('Reporting Month'!$B$2,'Reporting Month'!$B$1,1),0),Holidays),-NETWORKDAYS(EOMONTH(DATE('Reporting Month'!$B$2,'Reporting Month'!$B$1,1),0),Table2[[#This Row],[Referral Date]],Holidays)))</f>
        <v/>
      </c>
      <c r="AF93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36" s="4" t="str">
        <f>IF(OR(Table2[[#This Row],[Referral Date]]="",Table2[[#This Row],[FTC Screening Date]]=""),"",IFERROR(DATEDIF(Table2[[#This Row],[Referral Date]],Table2[[#This Row],[FTC Screening Date]],"d"),IFERROR(IF(DATEDIF(Table2[[#This Row],[FTC Screening Date]],Table2[[#This Row],[Referral Date]],"d")&gt;0,0,""),"")))</f>
        <v/>
      </c>
      <c r="AH936" s="4" t="str">
        <f>IFERROR(VLOOKUP(Table2[[#This Row],[Agency Name]],'Dropdown Values'!A:B,2,FALSE),"")</f>
        <v/>
      </c>
      <c r="AI936" s="2" t="str">
        <f>IF(OR(Table2[[#This Row],[Current Investigation Start Date]]="",Table2[[#This Row],[Referral Date]]=""),"",IFERROR(NETWORKDAYS(I936,J936,Holidays),""))</f>
        <v/>
      </c>
      <c r="AJ936" s="2" t="str">
        <f>IF(OR(Table2[[#This Row],[Initial Engagement Attempt Date]]="",Table2[[#This Row],[FTC Screening Date]]=""),"",IFERROR(NETWORKDAYS(Table2[[#This Row],[Initial Engagement Attempt Date]],Table2[[#This Row],[FTC Screening Date]],Holidays),""))</f>
        <v/>
      </c>
      <c r="AK93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36" s="4">
        <f>COUNTIFS(Table2[Agency Name],Table2[[#This Row],[Agency Name]],Table2[Client ID],Table2[[#This Row],[Client ID]])</f>
        <v>0</v>
      </c>
    </row>
    <row r="937" spans="12:38">
      <c r="L937" s="13"/>
      <c r="M937" s="13"/>
      <c r="N937" s="13"/>
      <c r="P937" s="13"/>
      <c r="W937" s="13"/>
      <c r="X937" s="13"/>
      <c r="AA93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3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37" s="4" t="str" cm="1">
        <f t="array" aca="1" ref="AC93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37" s="4">
        <f ca="1">LEN(Table2[[#This Row],[Data Checks]])</f>
        <v>0</v>
      </c>
      <c r="AE937" s="4" t="str">
        <f>IF(LEN(TRIM(Table2[[#This Row],[Referral Date]]))=0,"",IFERROR(NETWORKDAYS(Table2[[#This Row],[Referral Date]],EOMONTH(DATE('Reporting Month'!$B$2,'Reporting Month'!$B$1,1),0),Holidays),-NETWORKDAYS(EOMONTH(DATE('Reporting Month'!$B$2,'Reporting Month'!$B$1,1),0),Table2[[#This Row],[Referral Date]],Holidays)))</f>
        <v/>
      </c>
      <c r="AF93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37" s="4" t="str">
        <f>IF(OR(Table2[[#This Row],[Referral Date]]="",Table2[[#This Row],[FTC Screening Date]]=""),"",IFERROR(DATEDIF(Table2[[#This Row],[Referral Date]],Table2[[#This Row],[FTC Screening Date]],"d"),IFERROR(IF(DATEDIF(Table2[[#This Row],[FTC Screening Date]],Table2[[#This Row],[Referral Date]],"d")&gt;0,0,""),"")))</f>
        <v/>
      </c>
      <c r="AH937" s="4" t="str">
        <f>IFERROR(VLOOKUP(Table2[[#This Row],[Agency Name]],'Dropdown Values'!A:B,2,FALSE),"")</f>
        <v/>
      </c>
      <c r="AI937" s="2" t="str">
        <f>IF(OR(Table2[[#This Row],[Current Investigation Start Date]]="",Table2[[#This Row],[Referral Date]]=""),"",IFERROR(NETWORKDAYS(I937,J937,Holidays),""))</f>
        <v/>
      </c>
      <c r="AJ937" s="2" t="str">
        <f>IF(OR(Table2[[#This Row],[Initial Engagement Attempt Date]]="",Table2[[#This Row],[FTC Screening Date]]=""),"",IFERROR(NETWORKDAYS(Table2[[#This Row],[Initial Engagement Attempt Date]],Table2[[#This Row],[FTC Screening Date]],Holidays),""))</f>
        <v/>
      </c>
      <c r="AK93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37" s="4">
        <f>COUNTIFS(Table2[Agency Name],Table2[[#This Row],[Agency Name]],Table2[Client ID],Table2[[#This Row],[Client ID]])</f>
        <v>0</v>
      </c>
    </row>
    <row r="938" spans="12:38">
      <c r="L938" s="13"/>
      <c r="M938" s="13"/>
      <c r="N938" s="13"/>
      <c r="P938" s="13"/>
      <c r="W938" s="13"/>
      <c r="X938" s="13"/>
      <c r="AA93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3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38" s="4" t="str" cm="1">
        <f t="array" aca="1" ref="AC93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38" s="4">
        <f ca="1">LEN(Table2[[#This Row],[Data Checks]])</f>
        <v>0</v>
      </c>
      <c r="AE938" s="4" t="str">
        <f>IF(LEN(TRIM(Table2[[#This Row],[Referral Date]]))=0,"",IFERROR(NETWORKDAYS(Table2[[#This Row],[Referral Date]],EOMONTH(DATE('Reporting Month'!$B$2,'Reporting Month'!$B$1,1),0),Holidays),-NETWORKDAYS(EOMONTH(DATE('Reporting Month'!$B$2,'Reporting Month'!$B$1,1),0),Table2[[#This Row],[Referral Date]],Holidays)))</f>
        <v/>
      </c>
      <c r="AF93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38" s="4" t="str">
        <f>IF(OR(Table2[[#This Row],[Referral Date]]="",Table2[[#This Row],[FTC Screening Date]]=""),"",IFERROR(DATEDIF(Table2[[#This Row],[Referral Date]],Table2[[#This Row],[FTC Screening Date]],"d"),IFERROR(IF(DATEDIF(Table2[[#This Row],[FTC Screening Date]],Table2[[#This Row],[Referral Date]],"d")&gt;0,0,""),"")))</f>
        <v/>
      </c>
      <c r="AH938" s="4" t="str">
        <f>IFERROR(VLOOKUP(Table2[[#This Row],[Agency Name]],'Dropdown Values'!A:B,2,FALSE),"")</f>
        <v/>
      </c>
      <c r="AI938" s="2" t="str">
        <f>IF(OR(Table2[[#This Row],[Current Investigation Start Date]]="",Table2[[#This Row],[Referral Date]]=""),"",IFERROR(NETWORKDAYS(I938,J938,Holidays),""))</f>
        <v/>
      </c>
      <c r="AJ938" s="2" t="str">
        <f>IF(OR(Table2[[#This Row],[Initial Engagement Attempt Date]]="",Table2[[#This Row],[FTC Screening Date]]=""),"",IFERROR(NETWORKDAYS(Table2[[#This Row],[Initial Engagement Attempt Date]],Table2[[#This Row],[FTC Screening Date]],Holidays),""))</f>
        <v/>
      </c>
      <c r="AK93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38" s="4">
        <f>COUNTIFS(Table2[Agency Name],Table2[[#This Row],[Agency Name]],Table2[Client ID],Table2[[#This Row],[Client ID]])</f>
        <v>0</v>
      </c>
    </row>
    <row r="939" spans="12:38">
      <c r="L939" s="13"/>
      <c r="M939" s="13"/>
      <c r="N939" s="13"/>
      <c r="P939" s="13"/>
      <c r="W939" s="13"/>
      <c r="X939" s="13"/>
      <c r="AA93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3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39" s="4" t="str" cm="1">
        <f t="array" aca="1" ref="AC93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39" s="4">
        <f ca="1">LEN(Table2[[#This Row],[Data Checks]])</f>
        <v>0</v>
      </c>
      <c r="AE939" s="4" t="str">
        <f>IF(LEN(TRIM(Table2[[#This Row],[Referral Date]]))=0,"",IFERROR(NETWORKDAYS(Table2[[#This Row],[Referral Date]],EOMONTH(DATE('Reporting Month'!$B$2,'Reporting Month'!$B$1,1),0),Holidays),-NETWORKDAYS(EOMONTH(DATE('Reporting Month'!$B$2,'Reporting Month'!$B$1,1),0),Table2[[#This Row],[Referral Date]],Holidays)))</f>
        <v/>
      </c>
      <c r="AF93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39" s="4" t="str">
        <f>IF(OR(Table2[[#This Row],[Referral Date]]="",Table2[[#This Row],[FTC Screening Date]]=""),"",IFERROR(DATEDIF(Table2[[#This Row],[Referral Date]],Table2[[#This Row],[FTC Screening Date]],"d"),IFERROR(IF(DATEDIF(Table2[[#This Row],[FTC Screening Date]],Table2[[#This Row],[Referral Date]],"d")&gt;0,0,""),"")))</f>
        <v/>
      </c>
      <c r="AH939" s="4" t="str">
        <f>IFERROR(VLOOKUP(Table2[[#This Row],[Agency Name]],'Dropdown Values'!A:B,2,FALSE),"")</f>
        <v/>
      </c>
      <c r="AI939" s="2" t="str">
        <f>IF(OR(Table2[[#This Row],[Current Investigation Start Date]]="",Table2[[#This Row],[Referral Date]]=""),"",IFERROR(NETWORKDAYS(I939,J939,Holidays),""))</f>
        <v/>
      </c>
      <c r="AJ939" s="2" t="str">
        <f>IF(OR(Table2[[#This Row],[Initial Engagement Attempt Date]]="",Table2[[#This Row],[FTC Screening Date]]=""),"",IFERROR(NETWORKDAYS(Table2[[#This Row],[Initial Engagement Attempt Date]],Table2[[#This Row],[FTC Screening Date]],Holidays),""))</f>
        <v/>
      </c>
      <c r="AK93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39" s="4">
        <f>COUNTIFS(Table2[Agency Name],Table2[[#This Row],[Agency Name]],Table2[Client ID],Table2[[#This Row],[Client ID]])</f>
        <v>0</v>
      </c>
    </row>
    <row r="940" spans="12:38">
      <c r="L940" s="13"/>
      <c r="M940" s="13"/>
      <c r="N940" s="13"/>
      <c r="P940" s="13"/>
      <c r="W940" s="13"/>
      <c r="X940" s="13"/>
      <c r="AA94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4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40" s="4" t="str" cm="1">
        <f t="array" aca="1" ref="AC94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40" s="4">
        <f ca="1">LEN(Table2[[#This Row],[Data Checks]])</f>
        <v>0</v>
      </c>
      <c r="AE940" s="4" t="str">
        <f>IF(LEN(TRIM(Table2[[#This Row],[Referral Date]]))=0,"",IFERROR(NETWORKDAYS(Table2[[#This Row],[Referral Date]],EOMONTH(DATE('Reporting Month'!$B$2,'Reporting Month'!$B$1,1),0),Holidays),-NETWORKDAYS(EOMONTH(DATE('Reporting Month'!$B$2,'Reporting Month'!$B$1,1),0),Table2[[#This Row],[Referral Date]],Holidays)))</f>
        <v/>
      </c>
      <c r="AF94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40" s="4" t="str">
        <f>IF(OR(Table2[[#This Row],[Referral Date]]="",Table2[[#This Row],[FTC Screening Date]]=""),"",IFERROR(DATEDIF(Table2[[#This Row],[Referral Date]],Table2[[#This Row],[FTC Screening Date]],"d"),IFERROR(IF(DATEDIF(Table2[[#This Row],[FTC Screening Date]],Table2[[#This Row],[Referral Date]],"d")&gt;0,0,""),"")))</f>
        <v/>
      </c>
      <c r="AH940" s="4" t="str">
        <f>IFERROR(VLOOKUP(Table2[[#This Row],[Agency Name]],'Dropdown Values'!A:B,2,FALSE),"")</f>
        <v/>
      </c>
      <c r="AI940" s="2" t="str">
        <f>IF(OR(Table2[[#This Row],[Current Investigation Start Date]]="",Table2[[#This Row],[Referral Date]]=""),"",IFERROR(NETWORKDAYS(I940,J940,Holidays),""))</f>
        <v/>
      </c>
      <c r="AJ940" s="2" t="str">
        <f>IF(OR(Table2[[#This Row],[Initial Engagement Attempt Date]]="",Table2[[#This Row],[FTC Screening Date]]=""),"",IFERROR(NETWORKDAYS(Table2[[#This Row],[Initial Engagement Attempt Date]],Table2[[#This Row],[FTC Screening Date]],Holidays),""))</f>
        <v/>
      </c>
      <c r="AK94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40" s="4">
        <f>COUNTIFS(Table2[Agency Name],Table2[[#This Row],[Agency Name]],Table2[Client ID],Table2[[#This Row],[Client ID]])</f>
        <v>0</v>
      </c>
    </row>
    <row r="941" spans="12:38">
      <c r="L941" s="13"/>
      <c r="M941" s="13"/>
      <c r="N941" s="13"/>
      <c r="P941" s="13"/>
      <c r="W941" s="13"/>
      <c r="X941" s="13"/>
      <c r="AA94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4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41" s="4" t="str" cm="1">
        <f t="array" aca="1" ref="AC94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41" s="4">
        <f ca="1">LEN(Table2[[#This Row],[Data Checks]])</f>
        <v>0</v>
      </c>
      <c r="AE941" s="4" t="str">
        <f>IF(LEN(TRIM(Table2[[#This Row],[Referral Date]]))=0,"",IFERROR(NETWORKDAYS(Table2[[#This Row],[Referral Date]],EOMONTH(DATE('Reporting Month'!$B$2,'Reporting Month'!$B$1,1),0),Holidays),-NETWORKDAYS(EOMONTH(DATE('Reporting Month'!$B$2,'Reporting Month'!$B$1,1),0),Table2[[#This Row],[Referral Date]],Holidays)))</f>
        <v/>
      </c>
      <c r="AF94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41" s="4" t="str">
        <f>IF(OR(Table2[[#This Row],[Referral Date]]="",Table2[[#This Row],[FTC Screening Date]]=""),"",IFERROR(DATEDIF(Table2[[#This Row],[Referral Date]],Table2[[#This Row],[FTC Screening Date]],"d"),IFERROR(IF(DATEDIF(Table2[[#This Row],[FTC Screening Date]],Table2[[#This Row],[Referral Date]],"d")&gt;0,0,""),"")))</f>
        <v/>
      </c>
      <c r="AH941" s="4" t="str">
        <f>IFERROR(VLOOKUP(Table2[[#This Row],[Agency Name]],'Dropdown Values'!A:B,2,FALSE),"")</f>
        <v/>
      </c>
      <c r="AI941" s="2" t="str">
        <f>IF(OR(Table2[[#This Row],[Current Investigation Start Date]]="",Table2[[#This Row],[Referral Date]]=""),"",IFERROR(NETWORKDAYS(I941,J941,Holidays),""))</f>
        <v/>
      </c>
      <c r="AJ941" s="2" t="str">
        <f>IF(OR(Table2[[#This Row],[Initial Engagement Attempt Date]]="",Table2[[#This Row],[FTC Screening Date]]=""),"",IFERROR(NETWORKDAYS(Table2[[#This Row],[Initial Engagement Attempt Date]],Table2[[#This Row],[FTC Screening Date]],Holidays),""))</f>
        <v/>
      </c>
      <c r="AK94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41" s="4">
        <f>COUNTIFS(Table2[Agency Name],Table2[[#This Row],[Agency Name]],Table2[Client ID],Table2[[#This Row],[Client ID]])</f>
        <v>0</v>
      </c>
    </row>
    <row r="942" spans="12:38">
      <c r="L942" s="13"/>
      <c r="M942" s="13"/>
      <c r="N942" s="13"/>
      <c r="P942" s="13"/>
      <c r="W942" s="13"/>
      <c r="X942" s="13"/>
      <c r="AA94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4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42" s="4" t="str" cm="1">
        <f t="array" aca="1" ref="AC94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42" s="4">
        <f ca="1">LEN(Table2[[#This Row],[Data Checks]])</f>
        <v>0</v>
      </c>
      <c r="AE942" s="4" t="str">
        <f>IF(LEN(TRIM(Table2[[#This Row],[Referral Date]]))=0,"",IFERROR(NETWORKDAYS(Table2[[#This Row],[Referral Date]],EOMONTH(DATE('Reporting Month'!$B$2,'Reporting Month'!$B$1,1),0),Holidays),-NETWORKDAYS(EOMONTH(DATE('Reporting Month'!$B$2,'Reporting Month'!$B$1,1),0),Table2[[#This Row],[Referral Date]],Holidays)))</f>
        <v/>
      </c>
      <c r="AF94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42" s="4" t="str">
        <f>IF(OR(Table2[[#This Row],[Referral Date]]="",Table2[[#This Row],[FTC Screening Date]]=""),"",IFERROR(DATEDIF(Table2[[#This Row],[Referral Date]],Table2[[#This Row],[FTC Screening Date]],"d"),IFERROR(IF(DATEDIF(Table2[[#This Row],[FTC Screening Date]],Table2[[#This Row],[Referral Date]],"d")&gt;0,0,""),"")))</f>
        <v/>
      </c>
      <c r="AH942" s="4" t="str">
        <f>IFERROR(VLOOKUP(Table2[[#This Row],[Agency Name]],'Dropdown Values'!A:B,2,FALSE),"")</f>
        <v/>
      </c>
      <c r="AI942" s="2" t="str">
        <f>IF(OR(Table2[[#This Row],[Current Investigation Start Date]]="",Table2[[#This Row],[Referral Date]]=""),"",IFERROR(NETWORKDAYS(I942,J942,Holidays),""))</f>
        <v/>
      </c>
      <c r="AJ942" s="2" t="str">
        <f>IF(OR(Table2[[#This Row],[Initial Engagement Attempt Date]]="",Table2[[#This Row],[FTC Screening Date]]=""),"",IFERROR(NETWORKDAYS(Table2[[#This Row],[Initial Engagement Attempt Date]],Table2[[#This Row],[FTC Screening Date]],Holidays),""))</f>
        <v/>
      </c>
      <c r="AK94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42" s="4">
        <f>COUNTIFS(Table2[Agency Name],Table2[[#This Row],[Agency Name]],Table2[Client ID],Table2[[#This Row],[Client ID]])</f>
        <v>0</v>
      </c>
    </row>
    <row r="943" spans="12:38">
      <c r="L943" s="13"/>
      <c r="M943" s="13"/>
      <c r="N943" s="13"/>
      <c r="P943" s="13"/>
      <c r="W943" s="13"/>
      <c r="X943" s="13"/>
      <c r="AA94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4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43" s="4" t="str" cm="1">
        <f t="array" aca="1" ref="AC94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43" s="4">
        <f ca="1">LEN(Table2[[#This Row],[Data Checks]])</f>
        <v>0</v>
      </c>
      <c r="AE943" s="4" t="str">
        <f>IF(LEN(TRIM(Table2[[#This Row],[Referral Date]]))=0,"",IFERROR(NETWORKDAYS(Table2[[#This Row],[Referral Date]],EOMONTH(DATE('Reporting Month'!$B$2,'Reporting Month'!$B$1,1),0),Holidays),-NETWORKDAYS(EOMONTH(DATE('Reporting Month'!$B$2,'Reporting Month'!$B$1,1),0),Table2[[#This Row],[Referral Date]],Holidays)))</f>
        <v/>
      </c>
      <c r="AF94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43" s="4" t="str">
        <f>IF(OR(Table2[[#This Row],[Referral Date]]="",Table2[[#This Row],[FTC Screening Date]]=""),"",IFERROR(DATEDIF(Table2[[#This Row],[Referral Date]],Table2[[#This Row],[FTC Screening Date]],"d"),IFERROR(IF(DATEDIF(Table2[[#This Row],[FTC Screening Date]],Table2[[#This Row],[Referral Date]],"d")&gt;0,0,""),"")))</f>
        <v/>
      </c>
      <c r="AH943" s="4" t="str">
        <f>IFERROR(VLOOKUP(Table2[[#This Row],[Agency Name]],'Dropdown Values'!A:B,2,FALSE),"")</f>
        <v/>
      </c>
      <c r="AI943" s="2" t="str">
        <f>IF(OR(Table2[[#This Row],[Current Investigation Start Date]]="",Table2[[#This Row],[Referral Date]]=""),"",IFERROR(NETWORKDAYS(I943,J943,Holidays),""))</f>
        <v/>
      </c>
      <c r="AJ943" s="2" t="str">
        <f>IF(OR(Table2[[#This Row],[Initial Engagement Attempt Date]]="",Table2[[#This Row],[FTC Screening Date]]=""),"",IFERROR(NETWORKDAYS(Table2[[#This Row],[Initial Engagement Attempt Date]],Table2[[#This Row],[FTC Screening Date]],Holidays),""))</f>
        <v/>
      </c>
      <c r="AK94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43" s="4">
        <f>COUNTIFS(Table2[Agency Name],Table2[[#This Row],[Agency Name]],Table2[Client ID],Table2[[#This Row],[Client ID]])</f>
        <v>0</v>
      </c>
    </row>
    <row r="944" spans="12:38">
      <c r="L944" s="13"/>
      <c r="M944" s="13"/>
      <c r="N944" s="13"/>
      <c r="P944" s="13"/>
      <c r="W944" s="13"/>
      <c r="X944" s="13"/>
      <c r="AA94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4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44" s="4" t="str" cm="1">
        <f t="array" aca="1" ref="AC94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44" s="4">
        <f ca="1">LEN(Table2[[#This Row],[Data Checks]])</f>
        <v>0</v>
      </c>
      <c r="AE944" s="4" t="str">
        <f>IF(LEN(TRIM(Table2[[#This Row],[Referral Date]]))=0,"",IFERROR(NETWORKDAYS(Table2[[#This Row],[Referral Date]],EOMONTH(DATE('Reporting Month'!$B$2,'Reporting Month'!$B$1,1),0),Holidays),-NETWORKDAYS(EOMONTH(DATE('Reporting Month'!$B$2,'Reporting Month'!$B$1,1),0),Table2[[#This Row],[Referral Date]],Holidays)))</f>
        <v/>
      </c>
      <c r="AF94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44" s="4" t="str">
        <f>IF(OR(Table2[[#This Row],[Referral Date]]="",Table2[[#This Row],[FTC Screening Date]]=""),"",IFERROR(DATEDIF(Table2[[#This Row],[Referral Date]],Table2[[#This Row],[FTC Screening Date]],"d"),IFERROR(IF(DATEDIF(Table2[[#This Row],[FTC Screening Date]],Table2[[#This Row],[Referral Date]],"d")&gt;0,0,""),"")))</f>
        <v/>
      </c>
      <c r="AH944" s="4" t="str">
        <f>IFERROR(VLOOKUP(Table2[[#This Row],[Agency Name]],'Dropdown Values'!A:B,2,FALSE),"")</f>
        <v/>
      </c>
      <c r="AI944" s="2" t="str">
        <f>IF(OR(Table2[[#This Row],[Current Investigation Start Date]]="",Table2[[#This Row],[Referral Date]]=""),"",IFERROR(NETWORKDAYS(I944,J944,Holidays),""))</f>
        <v/>
      </c>
      <c r="AJ944" s="2" t="str">
        <f>IF(OR(Table2[[#This Row],[Initial Engagement Attempt Date]]="",Table2[[#This Row],[FTC Screening Date]]=""),"",IFERROR(NETWORKDAYS(Table2[[#This Row],[Initial Engagement Attempt Date]],Table2[[#This Row],[FTC Screening Date]],Holidays),""))</f>
        <v/>
      </c>
      <c r="AK94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44" s="4">
        <f>COUNTIFS(Table2[Agency Name],Table2[[#This Row],[Agency Name]],Table2[Client ID],Table2[[#This Row],[Client ID]])</f>
        <v>0</v>
      </c>
    </row>
    <row r="945" spans="12:38">
      <c r="L945" s="13"/>
      <c r="M945" s="13"/>
      <c r="N945" s="13"/>
      <c r="P945" s="13"/>
      <c r="W945" s="13"/>
      <c r="X945" s="13"/>
      <c r="AA94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4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45" s="4" t="str" cm="1">
        <f t="array" aca="1" ref="AC94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45" s="4">
        <f ca="1">LEN(Table2[[#This Row],[Data Checks]])</f>
        <v>0</v>
      </c>
      <c r="AE945" s="4" t="str">
        <f>IF(LEN(TRIM(Table2[[#This Row],[Referral Date]]))=0,"",IFERROR(NETWORKDAYS(Table2[[#This Row],[Referral Date]],EOMONTH(DATE('Reporting Month'!$B$2,'Reporting Month'!$B$1,1),0),Holidays),-NETWORKDAYS(EOMONTH(DATE('Reporting Month'!$B$2,'Reporting Month'!$B$1,1),0),Table2[[#This Row],[Referral Date]],Holidays)))</f>
        <v/>
      </c>
      <c r="AF94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45" s="4" t="str">
        <f>IF(OR(Table2[[#This Row],[Referral Date]]="",Table2[[#This Row],[FTC Screening Date]]=""),"",IFERROR(DATEDIF(Table2[[#This Row],[Referral Date]],Table2[[#This Row],[FTC Screening Date]],"d"),IFERROR(IF(DATEDIF(Table2[[#This Row],[FTC Screening Date]],Table2[[#This Row],[Referral Date]],"d")&gt;0,0,""),"")))</f>
        <v/>
      </c>
      <c r="AH945" s="4" t="str">
        <f>IFERROR(VLOOKUP(Table2[[#This Row],[Agency Name]],'Dropdown Values'!A:B,2,FALSE),"")</f>
        <v/>
      </c>
      <c r="AI945" s="2" t="str">
        <f>IF(OR(Table2[[#This Row],[Current Investigation Start Date]]="",Table2[[#This Row],[Referral Date]]=""),"",IFERROR(NETWORKDAYS(I945,J945,Holidays),""))</f>
        <v/>
      </c>
      <c r="AJ945" s="2" t="str">
        <f>IF(OR(Table2[[#This Row],[Initial Engagement Attempt Date]]="",Table2[[#This Row],[FTC Screening Date]]=""),"",IFERROR(NETWORKDAYS(Table2[[#This Row],[Initial Engagement Attempt Date]],Table2[[#This Row],[FTC Screening Date]],Holidays),""))</f>
        <v/>
      </c>
      <c r="AK94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45" s="4">
        <f>COUNTIFS(Table2[Agency Name],Table2[[#This Row],[Agency Name]],Table2[Client ID],Table2[[#This Row],[Client ID]])</f>
        <v>0</v>
      </c>
    </row>
    <row r="946" spans="12:38">
      <c r="L946" s="13"/>
      <c r="M946" s="13"/>
      <c r="N946" s="13"/>
      <c r="P946" s="13"/>
      <c r="W946" s="13"/>
      <c r="X946" s="13"/>
      <c r="AA94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4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46" s="4" t="str" cm="1">
        <f t="array" aca="1" ref="AC94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46" s="4">
        <f ca="1">LEN(Table2[[#This Row],[Data Checks]])</f>
        <v>0</v>
      </c>
      <c r="AE946" s="4" t="str">
        <f>IF(LEN(TRIM(Table2[[#This Row],[Referral Date]]))=0,"",IFERROR(NETWORKDAYS(Table2[[#This Row],[Referral Date]],EOMONTH(DATE('Reporting Month'!$B$2,'Reporting Month'!$B$1,1),0),Holidays),-NETWORKDAYS(EOMONTH(DATE('Reporting Month'!$B$2,'Reporting Month'!$B$1,1),0),Table2[[#This Row],[Referral Date]],Holidays)))</f>
        <v/>
      </c>
      <c r="AF94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46" s="4" t="str">
        <f>IF(OR(Table2[[#This Row],[Referral Date]]="",Table2[[#This Row],[FTC Screening Date]]=""),"",IFERROR(DATEDIF(Table2[[#This Row],[Referral Date]],Table2[[#This Row],[FTC Screening Date]],"d"),IFERROR(IF(DATEDIF(Table2[[#This Row],[FTC Screening Date]],Table2[[#This Row],[Referral Date]],"d")&gt;0,0,""),"")))</f>
        <v/>
      </c>
      <c r="AH946" s="4" t="str">
        <f>IFERROR(VLOOKUP(Table2[[#This Row],[Agency Name]],'Dropdown Values'!A:B,2,FALSE),"")</f>
        <v/>
      </c>
      <c r="AI946" s="2" t="str">
        <f>IF(OR(Table2[[#This Row],[Current Investigation Start Date]]="",Table2[[#This Row],[Referral Date]]=""),"",IFERROR(NETWORKDAYS(I946,J946,Holidays),""))</f>
        <v/>
      </c>
      <c r="AJ946" s="2" t="str">
        <f>IF(OR(Table2[[#This Row],[Initial Engagement Attempt Date]]="",Table2[[#This Row],[FTC Screening Date]]=""),"",IFERROR(NETWORKDAYS(Table2[[#This Row],[Initial Engagement Attempt Date]],Table2[[#This Row],[FTC Screening Date]],Holidays),""))</f>
        <v/>
      </c>
      <c r="AK94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46" s="4">
        <f>COUNTIFS(Table2[Agency Name],Table2[[#This Row],[Agency Name]],Table2[Client ID],Table2[[#This Row],[Client ID]])</f>
        <v>0</v>
      </c>
    </row>
    <row r="947" spans="12:38">
      <c r="L947" s="13"/>
      <c r="M947" s="13"/>
      <c r="N947" s="13"/>
      <c r="P947" s="13"/>
      <c r="W947" s="13"/>
      <c r="X947" s="13"/>
      <c r="AA94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4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47" s="4" t="str" cm="1">
        <f t="array" aca="1" ref="AC94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47" s="4">
        <f ca="1">LEN(Table2[[#This Row],[Data Checks]])</f>
        <v>0</v>
      </c>
      <c r="AE947" s="4" t="str">
        <f>IF(LEN(TRIM(Table2[[#This Row],[Referral Date]]))=0,"",IFERROR(NETWORKDAYS(Table2[[#This Row],[Referral Date]],EOMONTH(DATE('Reporting Month'!$B$2,'Reporting Month'!$B$1,1),0),Holidays),-NETWORKDAYS(EOMONTH(DATE('Reporting Month'!$B$2,'Reporting Month'!$B$1,1),0),Table2[[#This Row],[Referral Date]],Holidays)))</f>
        <v/>
      </c>
      <c r="AF94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47" s="4" t="str">
        <f>IF(OR(Table2[[#This Row],[Referral Date]]="",Table2[[#This Row],[FTC Screening Date]]=""),"",IFERROR(DATEDIF(Table2[[#This Row],[Referral Date]],Table2[[#This Row],[FTC Screening Date]],"d"),IFERROR(IF(DATEDIF(Table2[[#This Row],[FTC Screening Date]],Table2[[#This Row],[Referral Date]],"d")&gt;0,0,""),"")))</f>
        <v/>
      </c>
      <c r="AH947" s="4" t="str">
        <f>IFERROR(VLOOKUP(Table2[[#This Row],[Agency Name]],'Dropdown Values'!A:B,2,FALSE),"")</f>
        <v/>
      </c>
      <c r="AI947" s="2" t="str">
        <f>IF(OR(Table2[[#This Row],[Current Investigation Start Date]]="",Table2[[#This Row],[Referral Date]]=""),"",IFERROR(NETWORKDAYS(I947,J947,Holidays),""))</f>
        <v/>
      </c>
      <c r="AJ947" s="2" t="str">
        <f>IF(OR(Table2[[#This Row],[Initial Engagement Attempt Date]]="",Table2[[#This Row],[FTC Screening Date]]=""),"",IFERROR(NETWORKDAYS(Table2[[#This Row],[Initial Engagement Attempt Date]],Table2[[#This Row],[FTC Screening Date]],Holidays),""))</f>
        <v/>
      </c>
      <c r="AK94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47" s="4">
        <f>COUNTIFS(Table2[Agency Name],Table2[[#This Row],[Agency Name]],Table2[Client ID],Table2[[#This Row],[Client ID]])</f>
        <v>0</v>
      </c>
    </row>
    <row r="948" spans="12:38">
      <c r="L948" s="13"/>
      <c r="M948" s="13"/>
      <c r="N948" s="13"/>
      <c r="P948" s="13"/>
      <c r="W948" s="13"/>
      <c r="X948" s="13"/>
      <c r="AA94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4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48" s="4" t="str" cm="1">
        <f t="array" aca="1" ref="AC94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48" s="4">
        <f ca="1">LEN(Table2[[#This Row],[Data Checks]])</f>
        <v>0</v>
      </c>
      <c r="AE948" s="4" t="str">
        <f>IF(LEN(TRIM(Table2[[#This Row],[Referral Date]]))=0,"",IFERROR(NETWORKDAYS(Table2[[#This Row],[Referral Date]],EOMONTH(DATE('Reporting Month'!$B$2,'Reporting Month'!$B$1,1),0),Holidays),-NETWORKDAYS(EOMONTH(DATE('Reporting Month'!$B$2,'Reporting Month'!$B$1,1),0),Table2[[#This Row],[Referral Date]],Holidays)))</f>
        <v/>
      </c>
      <c r="AF94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48" s="4" t="str">
        <f>IF(OR(Table2[[#This Row],[Referral Date]]="",Table2[[#This Row],[FTC Screening Date]]=""),"",IFERROR(DATEDIF(Table2[[#This Row],[Referral Date]],Table2[[#This Row],[FTC Screening Date]],"d"),IFERROR(IF(DATEDIF(Table2[[#This Row],[FTC Screening Date]],Table2[[#This Row],[Referral Date]],"d")&gt;0,0,""),"")))</f>
        <v/>
      </c>
      <c r="AH948" s="4" t="str">
        <f>IFERROR(VLOOKUP(Table2[[#This Row],[Agency Name]],'Dropdown Values'!A:B,2,FALSE),"")</f>
        <v/>
      </c>
      <c r="AI948" s="2" t="str">
        <f>IF(OR(Table2[[#This Row],[Current Investigation Start Date]]="",Table2[[#This Row],[Referral Date]]=""),"",IFERROR(NETWORKDAYS(I948,J948,Holidays),""))</f>
        <v/>
      </c>
      <c r="AJ948" s="2" t="str">
        <f>IF(OR(Table2[[#This Row],[Initial Engagement Attempt Date]]="",Table2[[#This Row],[FTC Screening Date]]=""),"",IFERROR(NETWORKDAYS(Table2[[#This Row],[Initial Engagement Attempt Date]],Table2[[#This Row],[FTC Screening Date]],Holidays),""))</f>
        <v/>
      </c>
      <c r="AK94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48" s="4">
        <f>COUNTIFS(Table2[Agency Name],Table2[[#This Row],[Agency Name]],Table2[Client ID],Table2[[#This Row],[Client ID]])</f>
        <v>0</v>
      </c>
    </row>
    <row r="949" spans="12:38">
      <c r="L949" s="13"/>
      <c r="M949" s="13"/>
      <c r="N949" s="13"/>
      <c r="P949" s="13"/>
      <c r="W949" s="13"/>
      <c r="X949" s="13"/>
      <c r="AA94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4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49" s="4" t="str" cm="1">
        <f t="array" aca="1" ref="AC94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49" s="4">
        <f ca="1">LEN(Table2[[#This Row],[Data Checks]])</f>
        <v>0</v>
      </c>
      <c r="AE949" s="4" t="str">
        <f>IF(LEN(TRIM(Table2[[#This Row],[Referral Date]]))=0,"",IFERROR(NETWORKDAYS(Table2[[#This Row],[Referral Date]],EOMONTH(DATE('Reporting Month'!$B$2,'Reporting Month'!$B$1,1),0),Holidays),-NETWORKDAYS(EOMONTH(DATE('Reporting Month'!$B$2,'Reporting Month'!$B$1,1),0),Table2[[#This Row],[Referral Date]],Holidays)))</f>
        <v/>
      </c>
      <c r="AF94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49" s="4" t="str">
        <f>IF(OR(Table2[[#This Row],[Referral Date]]="",Table2[[#This Row],[FTC Screening Date]]=""),"",IFERROR(DATEDIF(Table2[[#This Row],[Referral Date]],Table2[[#This Row],[FTC Screening Date]],"d"),IFERROR(IF(DATEDIF(Table2[[#This Row],[FTC Screening Date]],Table2[[#This Row],[Referral Date]],"d")&gt;0,0,""),"")))</f>
        <v/>
      </c>
      <c r="AH949" s="4" t="str">
        <f>IFERROR(VLOOKUP(Table2[[#This Row],[Agency Name]],'Dropdown Values'!A:B,2,FALSE),"")</f>
        <v/>
      </c>
      <c r="AI949" s="2" t="str">
        <f>IF(OR(Table2[[#This Row],[Current Investigation Start Date]]="",Table2[[#This Row],[Referral Date]]=""),"",IFERROR(NETWORKDAYS(I949,J949,Holidays),""))</f>
        <v/>
      </c>
      <c r="AJ949" s="2" t="str">
        <f>IF(OR(Table2[[#This Row],[Initial Engagement Attempt Date]]="",Table2[[#This Row],[FTC Screening Date]]=""),"",IFERROR(NETWORKDAYS(Table2[[#This Row],[Initial Engagement Attempt Date]],Table2[[#This Row],[FTC Screening Date]],Holidays),""))</f>
        <v/>
      </c>
      <c r="AK94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49" s="4">
        <f>COUNTIFS(Table2[Agency Name],Table2[[#This Row],[Agency Name]],Table2[Client ID],Table2[[#This Row],[Client ID]])</f>
        <v>0</v>
      </c>
    </row>
    <row r="950" spans="12:38">
      <c r="L950" s="13"/>
      <c r="M950" s="13"/>
      <c r="N950" s="13"/>
      <c r="P950" s="13"/>
      <c r="W950" s="13"/>
      <c r="X950" s="13"/>
      <c r="AA95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5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50" s="4" t="str" cm="1">
        <f t="array" aca="1" ref="AC95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50" s="4">
        <f ca="1">LEN(Table2[[#This Row],[Data Checks]])</f>
        <v>0</v>
      </c>
      <c r="AE950" s="4" t="str">
        <f>IF(LEN(TRIM(Table2[[#This Row],[Referral Date]]))=0,"",IFERROR(NETWORKDAYS(Table2[[#This Row],[Referral Date]],EOMONTH(DATE('Reporting Month'!$B$2,'Reporting Month'!$B$1,1),0),Holidays),-NETWORKDAYS(EOMONTH(DATE('Reporting Month'!$B$2,'Reporting Month'!$B$1,1),0),Table2[[#This Row],[Referral Date]],Holidays)))</f>
        <v/>
      </c>
      <c r="AF95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50" s="4" t="str">
        <f>IF(OR(Table2[[#This Row],[Referral Date]]="",Table2[[#This Row],[FTC Screening Date]]=""),"",IFERROR(DATEDIF(Table2[[#This Row],[Referral Date]],Table2[[#This Row],[FTC Screening Date]],"d"),IFERROR(IF(DATEDIF(Table2[[#This Row],[FTC Screening Date]],Table2[[#This Row],[Referral Date]],"d")&gt;0,0,""),"")))</f>
        <v/>
      </c>
      <c r="AH950" s="4" t="str">
        <f>IFERROR(VLOOKUP(Table2[[#This Row],[Agency Name]],'Dropdown Values'!A:B,2,FALSE),"")</f>
        <v/>
      </c>
      <c r="AI950" s="2" t="str">
        <f>IF(OR(Table2[[#This Row],[Current Investigation Start Date]]="",Table2[[#This Row],[Referral Date]]=""),"",IFERROR(NETWORKDAYS(I950,J950,Holidays),""))</f>
        <v/>
      </c>
      <c r="AJ950" s="2" t="str">
        <f>IF(OR(Table2[[#This Row],[Initial Engagement Attempt Date]]="",Table2[[#This Row],[FTC Screening Date]]=""),"",IFERROR(NETWORKDAYS(Table2[[#This Row],[Initial Engagement Attempt Date]],Table2[[#This Row],[FTC Screening Date]],Holidays),""))</f>
        <v/>
      </c>
      <c r="AK95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50" s="4">
        <f>COUNTIFS(Table2[Agency Name],Table2[[#This Row],[Agency Name]],Table2[Client ID],Table2[[#This Row],[Client ID]])</f>
        <v>0</v>
      </c>
    </row>
    <row r="951" spans="12:38">
      <c r="L951" s="13"/>
      <c r="M951" s="13"/>
      <c r="N951" s="13"/>
      <c r="P951" s="13"/>
      <c r="W951" s="13"/>
      <c r="X951" s="13"/>
      <c r="AA95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5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51" s="4" t="str" cm="1">
        <f t="array" aca="1" ref="AC95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51" s="4">
        <f ca="1">LEN(Table2[[#This Row],[Data Checks]])</f>
        <v>0</v>
      </c>
      <c r="AE951" s="4" t="str">
        <f>IF(LEN(TRIM(Table2[[#This Row],[Referral Date]]))=0,"",IFERROR(NETWORKDAYS(Table2[[#This Row],[Referral Date]],EOMONTH(DATE('Reporting Month'!$B$2,'Reporting Month'!$B$1,1),0),Holidays),-NETWORKDAYS(EOMONTH(DATE('Reporting Month'!$B$2,'Reporting Month'!$B$1,1),0),Table2[[#This Row],[Referral Date]],Holidays)))</f>
        <v/>
      </c>
      <c r="AF95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51" s="4" t="str">
        <f>IF(OR(Table2[[#This Row],[Referral Date]]="",Table2[[#This Row],[FTC Screening Date]]=""),"",IFERROR(DATEDIF(Table2[[#This Row],[Referral Date]],Table2[[#This Row],[FTC Screening Date]],"d"),IFERROR(IF(DATEDIF(Table2[[#This Row],[FTC Screening Date]],Table2[[#This Row],[Referral Date]],"d")&gt;0,0,""),"")))</f>
        <v/>
      </c>
      <c r="AH951" s="4" t="str">
        <f>IFERROR(VLOOKUP(Table2[[#This Row],[Agency Name]],'Dropdown Values'!A:B,2,FALSE),"")</f>
        <v/>
      </c>
      <c r="AI951" s="2" t="str">
        <f>IF(OR(Table2[[#This Row],[Current Investigation Start Date]]="",Table2[[#This Row],[Referral Date]]=""),"",IFERROR(NETWORKDAYS(I951,J951,Holidays),""))</f>
        <v/>
      </c>
      <c r="AJ951" s="2" t="str">
        <f>IF(OR(Table2[[#This Row],[Initial Engagement Attempt Date]]="",Table2[[#This Row],[FTC Screening Date]]=""),"",IFERROR(NETWORKDAYS(Table2[[#This Row],[Initial Engagement Attempt Date]],Table2[[#This Row],[FTC Screening Date]],Holidays),""))</f>
        <v/>
      </c>
      <c r="AK95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51" s="4">
        <f>COUNTIFS(Table2[Agency Name],Table2[[#This Row],[Agency Name]],Table2[Client ID],Table2[[#This Row],[Client ID]])</f>
        <v>0</v>
      </c>
    </row>
    <row r="952" spans="12:38">
      <c r="L952" s="13"/>
      <c r="M952" s="13"/>
      <c r="N952" s="13"/>
      <c r="P952" s="13"/>
      <c r="W952" s="13"/>
      <c r="X952" s="13"/>
      <c r="AA95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5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52" s="4" t="str" cm="1">
        <f t="array" aca="1" ref="AC95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52" s="4">
        <f ca="1">LEN(Table2[[#This Row],[Data Checks]])</f>
        <v>0</v>
      </c>
      <c r="AE952" s="4" t="str">
        <f>IF(LEN(TRIM(Table2[[#This Row],[Referral Date]]))=0,"",IFERROR(NETWORKDAYS(Table2[[#This Row],[Referral Date]],EOMONTH(DATE('Reporting Month'!$B$2,'Reporting Month'!$B$1,1),0),Holidays),-NETWORKDAYS(EOMONTH(DATE('Reporting Month'!$B$2,'Reporting Month'!$B$1,1),0),Table2[[#This Row],[Referral Date]],Holidays)))</f>
        <v/>
      </c>
      <c r="AF95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52" s="4" t="str">
        <f>IF(OR(Table2[[#This Row],[Referral Date]]="",Table2[[#This Row],[FTC Screening Date]]=""),"",IFERROR(DATEDIF(Table2[[#This Row],[Referral Date]],Table2[[#This Row],[FTC Screening Date]],"d"),IFERROR(IF(DATEDIF(Table2[[#This Row],[FTC Screening Date]],Table2[[#This Row],[Referral Date]],"d")&gt;0,0,""),"")))</f>
        <v/>
      </c>
      <c r="AH952" s="4" t="str">
        <f>IFERROR(VLOOKUP(Table2[[#This Row],[Agency Name]],'Dropdown Values'!A:B,2,FALSE),"")</f>
        <v/>
      </c>
      <c r="AI952" s="2" t="str">
        <f>IF(OR(Table2[[#This Row],[Current Investigation Start Date]]="",Table2[[#This Row],[Referral Date]]=""),"",IFERROR(NETWORKDAYS(I952,J952,Holidays),""))</f>
        <v/>
      </c>
      <c r="AJ952" s="2" t="str">
        <f>IF(OR(Table2[[#This Row],[Initial Engagement Attempt Date]]="",Table2[[#This Row],[FTC Screening Date]]=""),"",IFERROR(NETWORKDAYS(Table2[[#This Row],[Initial Engagement Attempt Date]],Table2[[#This Row],[FTC Screening Date]],Holidays),""))</f>
        <v/>
      </c>
      <c r="AK95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52" s="4">
        <f>COUNTIFS(Table2[Agency Name],Table2[[#This Row],[Agency Name]],Table2[Client ID],Table2[[#This Row],[Client ID]])</f>
        <v>0</v>
      </c>
    </row>
    <row r="953" spans="12:38">
      <c r="L953" s="13"/>
      <c r="M953" s="13"/>
      <c r="N953" s="13"/>
      <c r="P953" s="13"/>
      <c r="W953" s="13"/>
      <c r="X953" s="13"/>
      <c r="AA95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5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53" s="4" t="str" cm="1">
        <f t="array" aca="1" ref="AC95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53" s="4">
        <f ca="1">LEN(Table2[[#This Row],[Data Checks]])</f>
        <v>0</v>
      </c>
      <c r="AE953" s="4" t="str">
        <f>IF(LEN(TRIM(Table2[[#This Row],[Referral Date]]))=0,"",IFERROR(NETWORKDAYS(Table2[[#This Row],[Referral Date]],EOMONTH(DATE('Reporting Month'!$B$2,'Reporting Month'!$B$1,1),0),Holidays),-NETWORKDAYS(EOMONTH(DATE('Reporting Month'!$B$2,'Reporting Month'!$B$1,1),0),Table2[[#This Row],[Referral Date]],Holidays)))</f>
        <v/>
      </c>
      <c r="AF95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53" s="4" t="str">
        <f>IF(OR(Table2[[#This Row],[Referral Date]]="",Table2[[#This Row],[FTC Screening Date]]=""),"",IFERROR(DATEDIF(Table2[[#This Row],[Referral Date]],Table2[[#This Row],[FTC Screening Date]],"d"),IFERROR(IF(DATEDIF(Table2[[#This Row],[FTC Screening Date]],Table2[[#This Row],[Referral Date]],"d")&gt;0,0,""),"")))</f>
        <v/>
      </c>
      <c r="AH953" s="4" t="str">
        <f>IFERROR(VLOOKUP(Table2[[#This Row],[Agency Name]],'Dropdown Values'!A:B,2,FALSE),"")</f>
        <v/>
      </c>
      <c r="AI953" s="2" t="str">
        <f>IF(OR(Table2[[#This Row],[Current Investigation Start Date]]="",Table2[[#This Row],[Referral Date]]=""),"",IFERROR(NETWORKDAYS(I953,J953,Holidays),""))</f>
        <v/>
      </c>
      <c r="AJ953" s="2" t="str">
        <f>IF(OR(Table2[[#This Row],[Initial Engagement Attempt Date]]="",Table2[[#This Row],[FTC Screening Date]]=""),"",IFERROR(NETWORKDAYS(Table2[[#This Row],[Initial Engagement Attempt Date]],Table2[[#This Row],[FTC Screening Date]],Holidays),""))</f>
        <v/>
      </c>
      <c r="AK95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53" s="4">
        <f>COUNTIFS(Table2[Agency Name],Table2[[#This Row],[Agency Name]],Table2[Client ID],Table2[[#This Row],[Client ID]])</f>
        <v>0</v>
      </c>
    </row>
    <row r="954" spans="12:38">
      <c r="L954" s="13"/>
      <c r="M954" s="13"/>
      <c r="N954" s="13"/>
      <c r="P954" s="13"/>
      <c r="W954" s="13"/>
      <c r="X954" s="13"/>
      <c r="AA95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5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54" s="4" t="str" cm="1">
        <f t="array" aca="1" ref="AC95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54" s="4">
        <f ca="1">LEN(Table2[[#This Row],[Data Checks]])</f>
        <v>0</v>
      </c>
      <c r="AE954" s="4" t="str">
        <f>IF(LEN(TRIM(Table2[[#This Row],[Referral Date]]))=0,"",IFERROR(NETWORKDAYS(Table2[[#This Row],[Referral Date]],EOMONTH(DATE('Reporting Month'!$B$2,'Reporting Month'!$B$1,1),0),Holidays),-NETWORKDAYS(EOMONTH(DATE('Reporting Month'!$B$2,'Reporting Month'!$B$1,1),0),Table2[[#This Row],[Referral Date]],Holidays)))</f>
        <v/>
      </c>
      <c r="AF95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54" s="4" t="str">
        <f>IF(OR(Table2[[#This Row],[Referral Date]]="",Table2[[#This Row],[FTC Screening Date]]=""),"",IFERROR(DATEDIF(Table2[[#This Row],[Referral Date]],Table2[[#This Row],[FTC Screening Date]],"d"),IFERROR(IF(DATEDIF(Table2[[#This Row],[FTC Screening Date]],Table2[[#This Row],[Referral Date]],"d")&gt;0,0,""),"")))</f>
        <v/>
      </c>
      <c r="AH954" s="4" t="str">
        <f>IFERROR(VLOOKUP(Table2[[#This Row],[Agency Name]],'Dropdown Values'!A:B,2,FALSE),"")</f>
        <v/>
      </c>
      <c r="AI954" s="2" t="str">
        <f>IF(OR(Table2[[#This Row],[Current Investigation Start Date]]="",Table2[[#This Row],[Referral Date]]=""),"",IFERROR(NETWORKDAYS(I954,J954,Holidays),""))</f>
        <v/>
      </c>
      <c r="AJ954" s="2" t="str">
        <f>IF(OR(Table2[[#This Row],[Initial Engagement Attempt Date]]="",Table2[[#This Row],[FTC Screening Date]]=""),"",IFERROR(NETWORKDAYS(Table2[[#This Row],[Initial Engagement Attempt Date]],Table2[[#This Row],[FTC Screening Date]],Holidays),""))</f>
        <v/>
      </c>
      <c r="AK95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54" s="4">
        <f>COUNTIFS(Table2[Agency Name],Table2[[#This Row],[Agency Name]],Table2[Client ID],Table2[[#This Row],[Client ID]])</f>
        <v>0</v>
      </c>
    </row>
    <row r="955" spans="12:38">
      <c r="L955" s="13"/>
      <c r="M955" s="13"/>
      <c r="N955" s="13"/>
      <c r="P955" s="13"/>
      <c r="W955" s="13"/>
      <c r="X955" s="13"/>
      <c r="AA95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5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55" s="4" t="str" cm="1">
        <f t="array" aca="1" ref="AC95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55" s="4">
        <f ca="1">LEN(Table2[[#This Row],[Data Checks]])</f>
        <v>0</v>
      </c>
      <c r="AE955" s="4" t="str">
        <f>IF(LEN(TRIM(Table2[[#This Row],[Referral Date]]))=0,"",IFERROR(NETWORKDAYS(Table2[[#This Row],[Referral Date]],EOMONTH(DATE('Reporting Month'!$B$2,'Reporting Month'!$B$1,1),0),Holidays),-NETWORKDAYS(EOMONTH(DATE('Reporting Month'!$B$2,'Reporting Month'!$B$1,1),0),Table2[[#This Row],[Referral Date]],Holidays)))</f>
        <v/>
      </c>
      <c r="AF95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55" s="4" t="str">
        <f>IF(OR(Table2[[#This Row],[Referral Date]]="",Table2[[#This Row],[FTC Screening Date]]=""),"",IFERROR(DATEDIF(Table2[[#This Row],[Referral Date]],Table2[[#This Row],[FTC Screening Date]],"d"),IFERROR(IF(DATEDIF(Table2[[#This Row],[FTC Screening Date]],Table2[[#This Row],[Referral Date]],"d")&gt;0,0,""),"")))</f>
        <v/>
      </c>
      <c r="AH955" s="4" t="str">
        <f>IFERROR(VLOOKUP(Table2[[#This Row],[Agency Name]],'Dropdown Values'!A:B,2,FALSE),"")</f>
        <v/>
      </c>
      <c r="AI955" s="2" t="str">
        <f>IF(OR(Table2[[#This Row],[Current Investigation Start Date]]="",Table2[[#This Row],[Referral Date]]=""),"",IFERROR(NETWORKDAYS(I955,J955,Holidays),""))</f>
        <v/>
      </c>
      <c r="AJ955" s="2" t="str">
        <f>IF(OR(Table2[[#This Row],[Initial Engagement Attempt Date]]="",Table2[[#This Row],[FTC Screening Date]]=""),"",IFERROR(NETWORKDAYS(Table2[[#This Row],[Initial Engagement Attempt Date]],Table2[[#This Row],[FTC Screening Date]],Holidays),""))</f>
        <v/>
      </c>
      <c r="AK95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55" s="4">
        <f>COUNTIFS(Table2[Agency Name],Table2[[#This Row],[Agency Name]],Table2[Client ID],Table2[[#This Row],[Client ID]])</f>
        <v>0</v>
      </c>
    </row>
    <row r="956" spans="12:38">
      <c r="L956" s="13"/>
      <c r="M956" s="13"/>
      <c r="N956" s="13"/>
      <c r="P956" s="13"/>
      <c r="W956" s="13"/>
      <c r="X956" s="13"/>
      <c r="AA95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5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56" s="4" t="str" cm="1">
        <f t="array" aca="1" ref="AC95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56" s="4">
        <f ca="1">LEN(Table2[[#This Row],[Data Checks]])</f>
        <v>0</v>
      </c>
      <c r="AE956" s="4" t="str">
        <f>IF(LEN(TRIM(Table2[[#This Row],[Referral Date]]))=0,"",IFERROR(NETWORKDAYS(Table2[[#This Row],[Referral Date]],EOMONTH(DATE('Reporting Month'!$B$2,'Reporting Month'!$B$1,1),0),Holidays),-NETWORKDAYS(EOMONTH(DATE('Reporting Month'!$B$2,'Reporting Month'!$B$1,1),0),Table2[[#This Row],[Referral Date]],Holidays)))</f>
        <v/>
      </c>
      <c r="AF95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56" s="4" t="str">
        <f>IF(OR(Table2[[#This Row],[Referral Date]]="",Table2[[#This Row],[FTC Screening Date]]=""),"",IFERROR(DATEDIF(Table2[[#This Row],[Referral Date]],Table2[[#This Row],[FTC Screening Date]],"d"),IFERROR(IF(DATEDIF(Table2[[#This Row],[FTC Screening Date]],Table2[[#This Row],[Referral Date]],"d")&gt;0,0,""),"")))</f>
        <v/>
      </c>
      <c r="AH956" s="4" t="str">
        <f>IFERROR(VLOOKUP(Table2[[#This Row],[Agency Name]],'Dropdown Values'!A:B,2,FALSE),"")</f>
        <v/>
      </c>
      <c r="AI956" s="2" t="str">
        <f>IF(OR(Table2[[#This Row],[Current Investigation Start Date]]="",Table2[[#This Row],[Referral Date]]=""),"",IFERROR(NETWORKDAYS(I956,J956,Holidays),""))</f>
        <v/>
      </c>
      <c r="AJ956" s="2" t="str">
        <f>IF(OR(Table2[[#This Row],[Initial Engagement Attempt Date]]="",Table2[[#This Row],[FTC Screening Date]]=""),"",IFERROR(NETWORKDAYS(Table2[[#This Row],[Initial Engagement Attempt Date]],Table2[[#This Row],[FTC Screening Date]],Holidays),""))</f>
        <v/>
      </c>
      <c r="AK95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56" s="4">
        <f>COUNTIFS(Table2[Agency Name],Table2[[#This Row],[Agency Name]],Table2[Client ID],Table2[[#This Row],[Client ID]])</f>
        <v>0</v>
      </c>
    </row>
    <row r="957" spans="12:38">
      <c r="L957" s="13"/>
      <c r="M957" s="13"/>
      <c r="N957" s="13"/>
      <c r="P957" s="13"/>
      <c r="W957" s="13"/>
      <c r="X957" s="13"/>
      <c r="AA95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5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57" s="4" t="str" cm="1">
        <f t="array" aca="1" ref="AC95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57" s="4">
        <f ca="1">LEN(Table2[[#This Row],[Data Checks]])</f>
        <v>0</v>
      </c>
      <c r="AE957" s="4" t="str">
        <f>IF(LEN(TRIM(Table2[[#This Row],[Referral Date]]))=0,"",IFERROR(NETWORKDAYS(Table2[[#This Row],[Referral Date]],EOMONTH(DATE('Reporting Month'!$B$2,'Reporting Month'!$B$1,1),0),Holidays),-NETWORKDAYS(EOMONTH(DATE('Reporting Month'!$B$2,'Reporting Month'!$B$1,1),0),Table2[[#This Row],[Referral Date]],Holidays)))</f>
        <v/>
      </c>
      <c r="AF95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57" s="4" t="str">
        <f>IF(OR(Table2[[#This Row],[Referral Date]]="",Table2[[#This Row],[FTC Screening Date]]=""),"",IFERROR(DATEDIF(Table2[[#This Row],[Referral Date]],Table2[[#This Row],[FTC Screening Date]],"d"),IFERROR(IF(DATEDIF(Table2[[#This Row],[FTC Screening Date]],Table2[[#This Row],[Referral Date]],"d")&gt;0,0,""),"")))</f>
        <v/>
      </c>
      <c r="AH957" s="4" t="str">
        <f>IFERROR(VLOOKUP(Table2[[#This Row],[Agency Name]],'Dropdown Values'!A:B,2,FALSE),"")</f>
        <v/>
      </c>
      <c r="AI957" s="2" t="str">
        <f>IF(OR(Table2[[#This Row],[Current Investigation Start Date]]="",Table2[[#This Row],[Referral Date]]=""),"",IFERROR(NETWORKDAYS(I957,J957,Holidays),""))</f>
        <v/>
      </c>
      <c r="AJ957" s="2" t="str">
        <f>IF(OR(Table2[[#This Row],[Initial Engagement Attempt Date]]="",Table2[[#This Row],[FTC Screening Date]]=""),"",IFERROR(NETWORKDAYS(Table2[[#This Row],[Initial Engagement Attempt Date]],Table2[[#This Row],[FTC Screening Date]],Holidays),""))</f>
        <v/>
      </c>
      <c r="AK95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57" s="4">
        <f>COUNTIFS(Table2[Agency Name],Table2[[#This Row],[Agency Name]],Table2[Client ID],Table2[[#This Row],[Client ID]])</f>
        <v>0</v>
      </c>
    </row>
    <row r="958" spans="12:38">
      <c r="L958" s="13"/>
      <c r="M958" s="13"/>
      <c r="N958" s="13"/>
      <c r="P958" s="13"/>
      <c r="W958" s="13"/>
      <c r="X958" s="13"/>
      <c r="AA95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5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58" s="4" t="str" cm="1">
        <f t="array" aca="1" ref="AC95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58" s="4">
        <f ca="1">LEN(Table2[[#This Row],[Data Checks]])</f>
        <v>0</v>
      </c>
      <c r="AE958" s="4" t="str">
        <f>IF(LEN(TRIM(Table2[[#This Row],[Referral Date]]))=0,"",IFERROR(NETWORKDAYS(Table2[[#This Row],[Referral Date]],EOMONTH(DATE('Reporting Month'!$B$2,'Reporting Month'!$B$1,1),0),Holidays),-NETWORKDAYS(EOMONTH(DATE('Reporting Month'!$B$2,'Reporting Month'!$B$1,1),0),Table2[[#This Row],[Referral Date]],Holidays)))</f>
        <v/>
      </c>
      <c r="AF95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58" s="4" t="str">
        <f>IF(OR(Table2[[#This Row],[Referral Date]]="",Table2[[#This Row],[FTC Screening Date]]=""),"",IFERROR(DATEDIF(Table2[[#This Row],[Referral Date]],Table2[[#This Row],[FTC Screening Date]],"d"),IFERROR(IF(DATEDIF(Table2[[#This Row],[FTC Screening Date]],Table2[[#This Row],[Referral Date]],"d")&gt;0,0,""),"")))</f>
        <v/>
      </c>
      <c r="AH958" s="4" t="str">
        <f>IFERROR(VLOOKUP(Table2[[#This Row],[Agency Name]],'Dropdown Values'!A:B,2,FALSE),"")</f>
        <v/>
      </c>
      <c r="AI958" s="2" t="str">
        <f>IF(OR(Table2[[#This Row],[Current Investigation Start Date]]="",Table2[[#This Row],[Referral Date]]=""),"",IFERROR(NETWORKDAYS(I958,J958,Holidays),""))</f>
        <v/>
      </c>
      <c r="AJ958" s="2" t="str">
        <f>IF(OR(Table2[[#This Row],[Initial Engagement Attempt Date]]="",Table2[[#This Row],[FTC Screening Date]]=""),"",IFERROR(NETWORKDAYS(Table2[[#This Row],[Initial Engagement Attempt Date]],Table2[[#This Row],[FTC Screening Date]],Holidays),""))</f>
        <v/>
      </c>
      <c r="AK95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58" s="4">
        <f>COUNTIFS(Table2[Agency Name],Table2[[#This Row],[Agency Name]],Table2[Client ID],Table2[[#This Row],[Client ID]])</f>
        <v>0</v>
      </c>
    </row>
    <row r="959" spans="12:38">
      <c r="L959" s="13"/>
      <c r="M959" s="13"/>
      <c r="N959" s="13"/>
      <c r="P959" s="13"/>
      <c r="W959" s="13"/>
      <c r="X959" s="13"/>
      <c r="AA95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5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59" s="4" t="str" cm="1">
        <f t="array" aca="1" ref="AC95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59" s="4">
        <f ca="1">LEN(Table2[[#This Row],[Data Checks]])</f>
        <v>0</v>
      </c>
      <c r="AE959" s="4" t="str">
        <f>IF(LEN(TRIM(Table2[[#This Row],[Referral Date]]))=0,"",IFERROR(NETWORKDAYS(Table2[[#This Row],[Referral Date]],EOMONTH(DATE('Reporting Month'!$B$2,'Reporting Month'!$B$1,1),0),Holidays),-NETWORKDAYS(EOMONTH(DATE('Reporting Month'!$B$2,'Reporting Month'!$B$1,1),0),Table2[[#This Row],[Referral Date]],Holidays)))</f>
        <v/>
      </c>
      <c r="AF95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59" s="4" t="str">
        <f>IF(OR(Table2[[#This Row],[Referral Date]]="",Table2[[#This Row],[FTC Screening Date]]=""),"",IFERROR(DATEDIF(Table2[[#This Row],[Referral Date]],Table2[[#This Row],[FTC Screening Date]],"d"),IFERROR(IF(DATEDIF(Table2[[#This Row],[FTC Screening Date]],Table2[[#This Row],[Referral Date]],"d")&gt;0,0,""),"")))</f>
        <v/>
      </c>
      <c r="AH959" s="4" t="str">
        <f>IFERROR(VLOOKUP(Table2[[#This Row],[Agency Name]],'Dropdown Values'!A:B,2,FALSE),"")</f>
        <v/>
      </c>
      <c r="AI959" s="2" t="str">
        <f>IF(OR(Table2[[#This Row],[Current Investigation Start Date]]="",Table2[[#This Row],[Referral Date]]=""),"",IFERROR(NETWORKDAYS(I959,J959,Holidays),""))</f>
        <v/>
      </c>
      <c r="AJ959" s="2" t="str">
        <f>IF(OR(Table2[[#This Row],[Initial Engagement Attempt Date]]="",Table2[[#This Row],[FTC Screening Date]]=""),"",IFERROR(NETWORKDAYS(Table2[[#This Row],[Initial Engagement Attempt Date]],Table2[[#This Row],[FTC Screening Date]],Holidays),""))</f>
        <v/>
      </c>
      <c r="AK95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59" s="4">
        <f>COUNTIFS(Table2[Agency Name],Table2[[#This Row],[Agency Name]],Table2[Client ID],Table2[[#This Row],[Client ID]])</f>
        <v>0</v>
      </c>
    </row>
    <row r="960" spans="12:38">
      <c r="L960" s="13"/>
      <c r="M960" s="13"/>
      <c r="N960" s="13"/>
      <c r="P960" s="13"/>
      <c r="W960" s="13"/>
      <c r="X960" s="13"/>
      <c r="AA96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6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60" s="4" t="str" cm="1">
        <f t="array" aca="1" ref="AC96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60" s="4">
        <f ca="1">LEN(Table2[[#This Row],[Data Checks]])</f>
        <v>0</v>
      </c>
      <c r="AE960" s="4" t="str">
        <f>IF(LEN(TRIM(Table2[[#This Row],[Referral Date]]))=0,"",IFERROR(NETWORKDAYS(Table2[[#This Row],[Referral Date]],EOMONTH(DATE('Reporting Month'!$B$2,'Reporting Month'!$B$1,1),0),Holidays),-NETWORKDAYS(EOMONTH(DATE('Reporting Month'!$B$2,'Reporting Month'!$B$1,1),0),Table2[[#This Row],[Referral Date]],Holidays)))</f>
        <v/>
      </c>
      <c r="AF96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60" s="4" t="str">
        <f>IF(OR(Table2[[#This Row],[Referral Date]]="",Table2[[#This Row],[FTC Screening Date]]=""),"",IFERROR(DATEDIF(Table2[[#This Row],[Referral Date]],Table2[[#This Row],[FTC Screening Date]],"d"),IFERROR(IF(DATEDIF(Table2[[#This Row],[FTC Screening Date]],Table2[[#This Row],[Referral Date]],"d")&gt;0,0,""),"")))</f>
        <v/>
      </c>
      <c r="AH960" s="4" t="str">
        <f>IFERROR(VLOOKUP(Table2[[#This Row],[Agency Name]],'Dropdown Values'!A:B,2,FALSE),"")</f>
        <v/>
      </c>
      <c r="AI960" s="2" t="str">
        <f>IF(OR(Table2[[#This Row],[Current Investigation Start Date]]="",Table2[[#This Row],[Referral Date]]=""),"",IFERROR(NETWORKDAYS(I960,J960,Holidays),""))</f>
        <v/>
      </c>
      <c r="AJ960" s="2" t="str">
        <f>IF(OR(Table2[[#This Row],[Initial Engagement Attempt Date]]="",Table2[[#This Row],[FTC Screening Date]]=""),"",IFERROR(NETWORKDAYS(Table2[[#This Row],[Initial Engagement Attempt Date]],Table2[[#This Row],[FTC Screening Date]],Holidays),""))</f>
        <v/>
      </c>
      <c r="AK96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60" s="4">
        <f>COUNTIFS(Table2[Agency Name],Table2[[#This Row],[Agency Name]],Table2[Client ID],Table2[[#This Row],[Client ID]])</f>
        <v>0</v>
      </c>
    </row>
    <row r="961" spans="12:38">
      <c r="L961" s="13"/>
      <c r="M961" s="13"/>
      <c r="N961" s="13"/>
      <c r="P961" s="13"/>
      <c r="W961" s="13"/>
      <c r="X961" s="13"/>
      <c r="AA96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6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61" s="4" t="str" cm="1">
        <f t="array" aca="1" ref="AC96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61" s="4">
        <f ca="1">LEN(Table2[[#This Row],[Data Checks]])</f>
        <v>0</v>
      </c>
      <c r="AE961" s="4" t="str">
        <f>IF(LEN(TRIM(Table2[[#This Row],[Referral Date]]))=0,"",IFERROR(NETWORKDAYS(Table2[[#This Row],[Referral Date]],EOMONTH(DATE('Reporting Month'!$B$2,'Reporting Month'!$B$1,1),0),Holidays),-NETWORKDAYS(EOMONTH(DATE('Reporting Month'!$B$2,'Reporting Month'!$B$1,1),0),Table2[[#This Row],[Referral Date]],Holidays)))</f>
        <v/>
      </c>
      <c r="AF96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61" s="4" t="str">
        <f>IF(OR(Table2[[#This Row],[Referral Date]]="",Table2[[#This Row],[FTC Screening Date]]=""),"",IFERROR(DATEDIF(Table2[[#This Row],[Referral Date]],Table2[[#This Row],[FTC Screening Date]],"d"),IFERROR(IF(DATEDIF(Table2[[#This Row],[FTC Screening Date]],Table2[[#This Row],[Referral Date]],"d")&gt;0,0,""),"")))</f>
        <v/>
      </c>
      <c r="AH961" s="4" t="str">
        <f>IFERROR(VLOOKUP(Table2[[#This Row],[Agency Name]],'Dropdown Values'!A:B,2,FALSE),"")</f>
        <v/>
      </c>
      <c r="AI961" s="2" t="str">
        <f>IF(OR(Table2[[#This Row],[Current Investigation Start Date]]="",Table2[[#This Row],[Referral Date]]=""),"",IFERROR(NETWORKDAYS(I961,J961,Holidays),""))</f>
        <v/>
      </c>
      <c r="AJ961" s="2" t="str">
        <f>IF(OR(Table2[[#This Row],[Initial Engagement Attempt Date]]="",Table2[[#This Row],[FTC Screening Date]]=""),"",IFERROR(NETWORKDAYS(Table2[[#This Row],[Initial Engagement Attempt Date]],Table2[[#This Row],[FTC Screening Date]],Holidays),""))</f>
        <v/>
      </c>
      <c r="AK96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61" s="4">
        <f>COUNTIFS(Table2[Agency Name],Table2[[#This Row],[Agency Name]],Table2[Client ID],Table2[[#This Row],[Client ID]])</f>
        <v>0</v>
      </c>
    </row>
    <row r="962" spans="12:38">
      <c r="L962" s="13"/>
      <c r="M962" s="13"/>
      <c r="N962" s="13"/>
      <c r="P962" s="13"/>
      <c r="W962" s="13"/>
      <c r="X962" s="13"/>
      <c r="AA96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6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62" s="4" t="str" cm="1">
        <f t="array" aca="1" ref="AC96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62" s="4">
        <f ca="1">LEN(Table2[[#This Row],[Data Checks]])</f>
        <v>0</v>
      </c>
      <c r="AE962" s="4" t="str">
        <f>IF(LEN(TRIM(Table2[[#This Row],[Referral Date]]))=0,"",IFERROR(NETWORKDAYS(Table2[[#This Row],[Referral Date]],EOMONTH(DATE('Reporting Month'!$B$2,'Reporting Month'!$B$1,1),0),Holidays),-NETWORKDAYS(EOMONTH(DATE('Reporting Month'!$B$2,'Reporting Month'!$B$1,1),0),Table2[[#This Row],[Referral Date]],Holidays)))</f>
        <v/>
      </c>
      <c r="AF96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62" s="4" t="str">
        <f>IF(OR(Table2[[#This Row],[Referral Date]]="",Table2[[#This Row],[FTC Screening Date]]=""),"",IFERROR(DATEDIF(Table2[[#This Row],[Referral Date]],Table2[[#This Row],[FTC Screening Date]],"d"),IFERROR(IF(DATEDIF(Table2[[#This Row],[FTC Screening Date]],Table2[[#This Row],[Referral Date]],"d")&gt;0,0,""),"")))</f>
        <v/>
      </c>
      <c r="AH962" s="4" t="str">
        <f>IFERROR(VLOOKUP(Table2[[#This Row],[Agency Name]],'Dropdown Values'!A:B,2,FALSE),"")</f>
        <v/>
      </c>
      <c r="AI962" s="2" t="str">
        <f>IF(OR(Table2[[#This Row],[Current Investigation Start Date]]="",Table2[[#This Row],[Referral Date]]=""),"",IFERROR(NETWORKDAYS(I962,J962,Holidays),""))</f>
        <v/>
      </c>
      <c r="AJ962" s="2" t="str">
        <f>IF(OR(Table2[[#This Row],[Initial Engagement Attempt Date]]="",Table2[[#This Row],[FTC Screening Date]]=""),"",IFERROR(NETWORKDAYS(Table2[[#This Row],[Initial Engagement Attempt Date]],Table2[[#This Row],[FTC Screening Date]],Holidays),""))</f>
        <v/>
      </c>
      <c r="AK96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62" s="4">
        <f>COUNTIFS(Table2[Agency Name],Table2[[#This Row],[Agency Name]],Table2[Client ID],Table2[[#This Row],[Client ID]])</f>
        <v>0</v>
      </c>
    </row>
    <row r="963" spans="12:38">
      <c r="L963" s="13"/>
      <c r="M963" s="13"/>
      <c r="N963" s="13"/>
      <c r="P963" s="13"/>
      <c r="W963" s="13"/>
      <c r="X963" s="13"/>
      <c r="AA96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6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63" s="4" t="str" cm="1">
        <f t="array" aca="1" ref="AC96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63" s="4">
        <f ca="1">LEN(Table2[[#This Row],[Data Checks]])</f>
        <v>0</v>
      </c>
      <c r="AE963" s="4" t="str">
        <f>IF(LEN(TRIM(Table2[[#This Row],[Referral Date]]))=0,"",IFERROR(NETWORKDAYS(Table2[[#This Row],[Referral Date]],EOMONTH(DATE('Reporting Month'!$B$2,'Reporting Month'!$B$1,1),0),Holidays),-NETWORKDAYS(EOMONTH(DATE('Reporting Month'!$B$2,'Reporting Month'!$B$1,1),0),Table2[[#This Row],[Referral Date]],Holidays)))</f>
        <v/>
      </c>
      <c r="AF96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63" s="4" t="str">
        <f>IF(OR(Table2[[#This Row],[Referral Date]]="",Table2[[#This Row],[FTC Screening Date]]=""),"",IFERROR(DATEDIF(Table2[[#This Row],[Referral Date]],Table2[[#This Row],[FTC Screening Date]],"d"),IFERROR(IF(DATEDIF(Table2[[#This Row],[FTC Screening Date]],Table2[[#This Row],[Referral Date]],"d")&gt;0,0,""),"")))</f>
        <v/>
      </c>
      <c r="AH963" s="4" t="str">
        <f>IFERROR(VLOOKUP(Table2[[#This Row],[Agency Name]],'Dropdown Values'!A:B,2,FALSE),"")</f>
        <v/>
      </c>
      <c r="AI963" s="2" t="str">
        <f>IF(OR(Table2[[#This Row],[Current Investigation Start Date]]="",Table2[[#This Row],[Referral Date]]=""),"",IFERROR(NETWORKDAYS(I963,J963,Holidays),""))</f>
        <v/>
      </c>
      <c r="AJ963" s="2" t="str">
        <f>IF(OR(Table2[[#This Row],[Initial Engagement Attempt Date]]="",Table2[[#This Row],[FTC Screening Date]]=""),"",IFERROR(NETWORKDAYS(Table2[[#This Row],[Initial Engagement Attempt Date]],Table2[[#This Row],[FTC Screening Date]],Holidays),""))</f>
        <v/>
      </c>
      <c r="AK96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63" s="4">
        <f>COUNTIFS(Table2[Agency Name],Table2[[#This Row],[Agency Name]],Table2[Client ID],Table2[[#This Row],[Client ID]])</f>
        <v>0</v>
      </c>
    </row>
    <row r="964" spans="12:38">
      <c r="L964" s="13"/>
      <c r="M964" s="13"/>
      <c r="N964" s="13"/>
      <c r="P964" s="13"/>
      <c r="W964" s="13"/>
      <c r="X964" s="13"/>
      <c r="AA96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6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64" s="4" t="str" cm="1">
        <f t="array" aca="1" ref="AC96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64" s="4">
        <f ca="1">LEN(Table2[[#This Row],[Data Checks]])</f>
        <v>0</v>
      </c>
      <c r="AE964" s="4" t="str">
        <f>IF(LEN(TRIM(Table2[[#This Row],[Referral Date]]))=0,"",IFERROR(NETWORKDAYS(Table2[[#This Row],[Referral Date]],EOMONTH(DATE('Reporting Month'!$B$2,'Reporting Month'!$B$1,1),0),Holidays),-NETWORKDAYS(EOMONTH(DATE('Reporting Month'!$B$2,'Reporting Month'!$B$1,1),0),Table2[[#This Row],[Referral Date]],Holidays)))</f>
        <v/>
      </c>
      <c r="AF96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64" s="4" t="str">
        <f>IF(OR(Table2[[#This Row],[Referral Date]]="",Table2[[#This Row],[FTC Screening Date]]=""),"",IFERROR(DATEDIF(Table2[[#This Row],[Referral Date]],Table2[[#This Row],[FTC Screening Date]],"d"),IFERROR(IF(DATEDIF(Table2[[#This Row],[FTC Screening Date]],Table2[[#This Row],[Referral Date]],"d")&gt;0,0,""),"")))</f>
        <v/>
      </c>
      <c r="AH964" s="4" t="str">
        <f>IFERROR(VLOOKUP(Table2[[#This Row],[Agency Name]],'Dropdown Values'!A:B,2,FALSE),"")</f>
        <v/>
      </c>
      <c r="AI964" s="2" t="str">
        <f>IF(OR(Table2[[#This Row],[Current Investigation Start Date]]="",Table2[[#This Row],[Referral Date]]=""),"",IFERROR(NETWORKDAYS(I964,J964,Holidays),""))</f>
        <v/>
      </c>
      <c r="AJ964" s="2" t="str">
        <f>IF(OR(Table2[[#This Row],[Initial Engagement Attempt Date]]="",Table2[[#This Row],[FTC Screening Date]]=""),"",IFERROR(NETWORKDAYS(Table2[[#This Row],[Initial Engagement Attempt Date]],Table2[[#This Row],[FTC Screening Date]],Holidays),""))</f>
        <v/>
      </c>
      <c r="AK96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64" s="4">
        <f>COUNTIFS(Table2[Agency Name],Table2[[#This Row],[Agency Name]],Table2[Client ID],Table2[[#This Row],[Client ID]])</f>
        <v>0</v>
      </c>
    </row>
    <row r="965" spans="12:38">
      <c r="L965" s="13"/>
      <c r="M965" s="13"/>
      <c r="N965" s="13"/>
      <c r="P965" s="13"/>
      <c r="W965" s="13"/>
      <c r="X965" s="13"/>
      <c r="AA96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6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65" s="4" t="str" cm="1">
        <f t="array" aca="1" ref="AC96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65" s="4">
        <f ca="1">LEN(Table2[[#This Row],[Data Checks]])</f>
        <v>0</v>
      </c>
      <c r="AE965" s="4" t="str">
        <f>IF(LEN(TRIM(Table2[[#This Row],[Referral Date]]))=0,"",IFERROR(NETWORKDAYS(Table2[[#This Row],[Referral Date]],EOMONTH(DATE('Reporting Month'!$B$2,'Reporting Month'!$B$1,1),0),Holidays),-NETWORKDAYS(EOMONTH(DATE('Reporting Month'!$B$2,'Reporting Month'!$B$1,1),0),Table2[[#This Row],[Referral Date]],Holidays)))</f>
        <v/>
      </c>
      <c r="AF96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65" s="4" t="str">
        <f>IF(OR(Table2[[#This Row],[Referral Date]]="",Table2[[#This Row],[FTC Screening Date]]=""),"",IFERROR(DATEDIF(Table2[[#This Row],[Referral Date]],Table2[[#This Row],[FTC Screening Date]],"d"),IFERROR(IF(DATEDIF(Table2[[#This Row],[FTC Screening Date]],Table2[[#This Row],[Referral Date]],"d")&gt;0,0,""),"")))</f>
        <v/>
      </c>
      <c r="AH965" s="4" t="str">
        <f>IFERROR(VLOOKUP(Table2[[#This Row],[Agency Name]],'Dropdown Values'!A:B,2,FALSE),"")</f>
        <v/>
      </c>
      <c r="AI965" s="2" t="str">
        <f>IF(OR(Table2[[#This Row],[Current Investigation Start Date]]="",Table2[[#This Row],[Referral Date]]=""),"",IFERROR(NETWORKDAYS(I965,J965,Holidays),""))</f>
        <v/>
      </c>
      <c r="AJ965" s="2" t="str">
        <f>IF(OR(Table2[[#This Row],[Initial Engagement Attempt Date]]="",Table2[[#This Row],[FTC Screening Date]]=""),"",IFERROR(NETWORKDAYS(Table2[[#This Row],[Initial Engagement Attempt Date]],Table2[[#This Row],[FTC Screening Date]],Holidays),""))</f>
        <v/>
      </c>
      <c r="AK96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65" s="4">
        <f>COUNTIFS(Table2[Agency Name],Table2[[#This Row],[Agency Name]],Table2[Client ID],Table2[[#This Row],[Client ID]])</f>
        <v>0</v>
      </c>
    </row>
    <row r="966" spans="12:38">
      <c r="L966" s="13"/>
      <c r="M966" s="13"/>
      <c r="N966" s="13"/>
      <c r="P966" s="13"/>
      <c r="W966" s="13"/>
      <c r="X966" s="13"/>
      <c r="AA96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6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66" s="4" t="str" cm="1">
        <f t="array" aca="1" ref="AC96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66" s="4">
        <f ca="1">LEN(Table2[[#This Row],[Data Checks]])</f>
        <v>0</v>
      </c>
      <c r="AE966" s="4" t="str">
        <f>IF(LEN(TRIM(Table2[[#This Row],[Referral Date]]))=0,"",IFERROR(NETWORKDAYS(Table2[[#This Row],[Referral Date]],EOMONTH(DATE('Reporting Month'!$B$2,'Reporting Month'!$B$1,1),0),Holidays),-NETWORKDAYS(EOMONTH(DATE('Reporting Month'!$B$2,'Reporting Month'!$B$1,1),0),Table2[[#This Row],[Referral Date]],Holidays)))</f>
        <v/>
      </c>
      <c r="AF96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66" s="4" t="str">
        <f>IF(OR(Table2[[#This Row],[Referral Date]]="",Table2[[#This Row],[FTC Screening Date]]=""),"",IFERROR(DATEDIF(Table2[[#This Row],[Referral Date]],Table2[[#This Row],[FTC Screening Date]],"d"),IFERROR(IF(DATEDIF(Table2[[#This Row],[FTC Screening Date]],Table2[[#This Row],[Referral Date]],"d")&gt;0,0,""),"")))</f>
        <v/>
      </c>
      <c r="AH966" s="4" t="str">
        <f>IFERROR(VLOOKUP(Table2[[#This Row],[Agency Name]],'Dropdown Values'!A:B,2,FALSE),"")</f>
        <v/>
      </c>
      <c r="AI966" s="2" t="str">
        <f>IF(OR(Table2[[#This Row],[Current Investigation Start Date]]="",Table2[[#This Row],[Referral Date]]=""),"",IFERROR(NETWORKDAYS(I966,J966,Holidays),""))</f>
        <v/>
      </c>
      <c r="AJ966" s="2" t="str">
        <f>IF(OR(Table2[[#This Row],[Initial Engagement Attempt Date]]="",Table2[[#This Row],[FTC Screening Date]]=""),"",IFERROR(NETWORKDAYS(Table2[[#This Row],[Initial Engagement Attempt Date]],Table2[[#This Row],[FTC Screening Date]],Holidays),""))</f>
        <v/>
      </c>
      <c r="AK96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66" s="4">
        <f>COUNTIFS(Table2[Agency Name],Table2[[#This Row],[Agency Name]],Table2[Client ID],Table2[[#This Row],[Client ID]])</f>
        <v>0</v>
      </c>
    </row>
    <row r="967" spans="12:38">
      <c r="L967" s="13"/>
      <c r="M967" s="13"/>
      <c r="N967" s="13"/>
      <c r="P967" s="13"/>
      <c r="W967" s="13"/>
      <c r="X967" s="13"/>
      <c r="AA96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6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67" s="4" t="str" cm="1">
        <f t="array" aca="1" ref="AC96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67" s="4">
        <f ca="1">LEN(Table2[[#This Row],[Data Checks]])</f>
        <v>0</v>
      </c>
      <c r="AE967" s="4" t="str">
        <f>IF(LEN(TRIM(Table2[[#This Row],[Referral Date]]))=0,"",IFERROR(NETWORKDAYS(Table2[[#This Row],[Referral Date]],EOMONTH(DATE('Reporting Month'!$B$2,'Reporting Month'!$B$1,1),0),Holidays),-NETWORKDAYS(EOMONTH(DATE('Reporting Month'!$B$2,'Reporting Month'!$B$1,1),0),Table2[[#This Row],[Referral Date]],Holidays)))</f>
        <v/>
      </c>
      <c r="AF96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67" s="4" t="str">
        <f>IF(OR(Table2[[#This Row],[Referral Date]]="",Table2[[#This Row],[FTC Screening Date]]=""),"",IFERROR(DATEDIF(Table2[[#This Row],[Referral Date]],Table2[[#This Row],[FTC Screening Date]],"d"),IFERROR(IF(DATEDIF(Table2[[#This Row],[FTC Screening Date]],Table2[[#This Row],[Referral Date]],"d")&gt;0,0,""),"")))</f>
        <v/>
      </c>
      <c r="AH967" s="4" t="str">
        <f>IFERROR(VLOOKUP(Table2[[#This Row],[Agency Name]],'Dropdown Values'!A:B,2,FALSE),"")</f>
        <v/>
      </c>
      <c r="AI967" s="2" t="str">
        <f>IF(OR(Table2[[#This Row],[Current Investigation Start Date]]="",Table2[[#This Row],[Referral Date]]=""),"",IFERROR(NETWORKDAYS(I967,J967,Holidays),""))</f>
        <v/>
      </c>
      <c r="AJ967" s="2" t="str">
        <f>IF(OR(Table2[[#This Row],[Initial Engagement Attempt Date]]="",Table2[[#This Row],[FTC Screening Date]]=""),"",IFERROR(NETWORKDAYS(Table2[[#This Row],[Initial Engagement Attempt Date]],Table2[[#This Row],[FTC Screening Date]],Holidays),""))</f>
        <v/>
      </c>
      <c r="AK96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67" s="4">
        <f>COUNTIFS(Table2[Agency Name],Table2[[#This Row],[Agency Name]],Table2[Client ID],Table2[[#This Row],[Client ID]])</f>
        <v>0</v>
      </c>
    </row>
    <row r="968" spans="12:38">
      <c r="L968" s="13"/>
      <c r="M968" s="13"/>
      <c r="N968" s="13"/>
      <c r="P968" s="13"/>
      <c r="W968" s="13"/>
      <c r="X968" s="13"/>
      <c r="AA96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6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68" s="4" t="str" cm="1">
        <f t="array" aca="1" ref="AC96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68" s="4">
        <f ca="1">LEN(Table2[[#This Row],[Data Checks]])</f>
        <v>0</v>
      </c>
      <c r="AE968" s="4" t="str">
        <f>IF(LEN(TRIM(Table2[[#This Row],[Referral Date]]))=0,"",IFERROR(NETWORKDAYS(Table2[[#This Row],[Referral Date]],EOMONTH(DATE('Reporting Month'!$B$2,'Reporting Month'!$B$1,1),0),Holidays),-NETWORKDAYS(EOMONTH(DATE('Reporting Month'!$B$2,'Reporting Month'!$B$1,1),0),Table2[[#This Row],[Referral Date]],Holidays)))</f>
        <v/>
      </c>
      <c r="AF96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68" s="4" t="str">
        <f>IF(OR(Table2[[#This Row],[Referral Date]]="",Table2[[#This Row],[FTC Screening Date]]=""),"",IFERROR(DATEDIF(Table2[[#This Row],[Referral Date]],Table2[[#This Row],[FTC Screening Date]],"d"),IFERROR(IF(DATEDIF(Table2[[#This Row],[FTC Screening Date]],Table2[[#This Row],[Referral Date]],"d")&gt;0,0,""),"")))</f>
        <v/>
      </c>
      <c r="AH968" s="4" t="str">
        <f>IFERROR(VLOOKUP(Table2[[#This Row],[Agency Name]],'Dropdown Values'!A:B,2,FALSE),"")</f>
        <v/>
      </c>
      <c r="AI968" s="2" t="str">
        <f>IF(OR(Table2[[#This Row],[Current Investigation Start Date]]="",Table2[[#This Row],[Referral Date]]=""),"",IFERROR(NETWORKDAYS(I968,J968,Holidays),""))</f>
        <v/>
      </c>
      <c r="AJ968" s="2" t="str">
        <f>IF(OR(Table2[[#This Row],[Initial Engagement Attempt Date]]="",Table2[[#This Row],[FTC Screening Date]]=""),"",IFERROR(NETWORKDAYS(Table2[[#This Row],[Initial Engagement Attempt Date]],Table2[[#This Row],[FTC Screening Date]],Holidays),""))</f>
        <v/>
      </c>
      <c r="AK96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68" s="4">
        <f>COUNTIFS(Table2[Agency Name],Table2[[#This Row],[Agency Name]],Table2[Client ID],Table2[[#This Row],[Client ID]])</f>
        <v>0</v>
      </c>
    </row>
    <row r="969" spans="12:38">
      <c r="L969" s="13"/>
      <c r="M969" s="13"/>
      <c r="N969" s="13"/>
      <c r="P969" s="13"/>
      <c r="W969" s="13"/>
      <c r="X969" s="13"/>
      <c r="AA96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6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69" s="4" t="str" cm="1">
        <f t="array" aca="1" ref="AC96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69" s="4">
        <f ca="1">LEN(Table2[[#This Row],[Data Checks]])</f>
        <v>0</v>
      </c>
      <c r="AE969" s="4" t="str">
        <f>IF(LEN(TRIM(Table2[[#This Row],[Referral Date]]))=0,"",IFERROR(NETWORKDAYS(Table2[[#This Row],[Referral Date]],EOMONTH(DATE('Reporting Month'!$B$2,'Reporting Month'!$B$1,1),0),Holidays),-NETWORKDAYS(EOMONTH(DATE('Reporting Month'!$B$2,'Reporting Month'!$B$1,1),0),Table2[[#This Row],[Referral Date]],Holidays)))</f>
        <v/>
      </c>
      <c r="AF96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69" s="4" t="str">
        <f>IF(OR(Table2[[#This Row],[Referral Date]]="",Table2[[#This Row],[FTC Screening Date]]=""),"",IFERROR(DATEDIF(Table2[[#This Row],[Referral Date]],Table2[[#This Row],[FTC Screening Date]],"d"),IFERROR(IF(DATEDIF(Table2[[#This Row],[FTC Screening Date]],Table2[[#This Row],[Referral Date]],"d")&gt;0,0,""),"")))</f>
        <v/>
      </c>
      <c r="AH969" s="4" t="str">
        <f>IFERROR(VLOOKUP(Table2[[#This Row],[Agency Name]],'Dropdown Values'!A:B,2,FALSE),"")</f>
        <v/>
      </c>
      <c r="AI969" s="2" t="str">
        <f>IF(OR(Table2[[#This Row],[Current Investigation Start Date]]="",Table2[[#This Row],[Referral Date]]=""),"",IFERROR(NETWORKDAYS(I969,J969,Holidays),""))</f>
        <v/>
      </c>
      <c r="AJ969" s="2" t="str">
        <f>IF(OR(Table2[[#This Row],[Initial Engagement Attempt Date]]="",Table2[[#This Row],[FTC Screening Date]]=""),"",IFERROR(NETWORKDAYS(Table2[[#This Row],[Initial Engagement Attempt Date]],Table2[[#This Row],[FTC Screening Date]],Holidays),""))</f>
        <v/>
      </c>
      <c r="AK96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69" s="4">
        <f>COUNTIFS(Table2[Agency Name],Table2[[#This Row],[Agency Name]],Table2[Client ID],Table2[[#This Row],[Client ID]])</f>
        <v>0</v>
      </c>
    </row>
    <row r="970" spans="12:38">
      <c r="L970" s="13"/>
      <c r="M970" s="13"/>
      <c r="N970" s="13"/>
      <c r="P970" s="13"/>
      <c r="W970" s="13"/>
      <c r="X970" s="13"/>
      <c r="AA97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7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70" s="4" t="str" cm="1">
        <f t="array" aca="1" ref="AC97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70" s="4">
        <f ca="1">LEN(Table2[[#This Row],[Data Checks]])</f>
        <v>0</v>
      </c>
      <c r="AE970" s="4" t="str">
        <f>IF(LEN(TRIM(Table2[[#This Row],[Referral Date]]))=0,"",IFERROR(NETWORKDAYS(Table2[[#This Row],[Referral Date]],EOMONTH(DATE('Reporting Month'!$B$2,'Reporting Month'!$B$1,1),0),Holidays),-NETWORKDAYS(EOMONTH(DATE('Reporting Month'!$B$2,'Reporting Month'!$B$1,1),0),Table2[[#This Row],[Referral Date]],Holidays)))</f>
        <v/>
      </c>
      <c r="AF97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70" s="4" t="str">
        <f>IF(OR(Table2[[#This Row],[Referral Date]]="",Table2[[#This Row],[FTC Screening Date]]=""),"",IFERROR(DATEDIF(Table2[[#This Row],[Referral Date]],Table2[[#This Row],[FTC Screening Date]],"d"),IFERROR(IF(DATEDIF(Table2[[#This Row],[FTC Screening Date]],Table2[[#This Row],[Referral Date]],"d")&gt;0,0,""),"")))</f>
        <v/>
      </c>
      <c r="AH970" s="4" t="str">
        <f>IFERROR(VLOOKUP(Table2[[#This Row],[Agency Name]],'Dropdown Values'!A:B,2,FALSE),"")</f>
        <v/>
      </c>
      <c r="AI970" s="2" t="str">
        <f>IF(OR(Table2[[#This Row],[Current Investigation Start Date]]="",Table2[[#This Row],[Referral Date]]=""),"",IFERROR(NETWORKDAYS(I970,J970,Holidays),""))</f>
        <v/>
      </c>
      <c r="AJ970" s="2" t="str">
        <f>IF(OR(Table2[[#This Row],[Initial Engagement Attempt Date]]="",Table2[[#This Row],[FTC Screening Date]]=""),"",IFERROR(NETWORKDAYS(Table2[[#This Row],[Initial Engagement Attempt Date]],Table2[[#This Row],[FTC Screening Date]],Holidays),""))</f>
        <v/>
      </c>
      <c r="AK97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70" s="4">
        <f>COUNTIFS(Table2[Agency Name],Table2[[#This Row],[Agency Name]],Table2[Client ID],Table2[[#This Row],[Client ID]])</f>
        <v>0</v>
      </c>
    </row>
    <row r="971" spans="12:38">
      <c r="L971" s="13"/>
      <c r="M971" s="13"/>
      <c r="N971" s="13"/>
      <c r="P971" s="13"/>
      <c r="W971" s="13"/>
      <c r="X971" s="13"/>
      <c r="AA97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7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71" s="4" t="str" cm="1">
        <f t="array" aca="1" ref="AC97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71" s="4">
        <f ca="1">LEN(Table2[[#This Row],[Data Checks]])</f>
        <v>0</v>
      </c>
      <c r="AE971" s="4" t="str">
        <f>IF(LEN(TRIM(Table2[[#This Row],[Referral Date]]))=0,"",IFERROR(NETWORKDAYS(Table2[[#This Row],[Referral Date]],EOMONTH(DATE('Reporting Month'!$B$2,'Reporting Month'!$B$1,1),0),Holidays),-NETWORKDAYS(EOMONTH(DATE('Reporting Month'!$B$2,'Reporting Month'!$B$1,1),0),Table2[[#This Row],[Referral Date]],Holidays)))</f>
        <v/>
      </c>
      <c r="AF97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71" s="4" t="str">
        <f>IF(OR(Table2[[#This Row],[Referral Date]]="",Table2[[#This Row],[FTC Screening Date]]=""),"",IFERROR(DATEDIF(Table2[[#This Row],[Referral Date]],Table2[[#This Row],[FTC Screening Date]],"d"),IFERROR(IF(DATEDIF(Table2[[#This Row],[FTC Screening Date]],Table2[[#This Row],[Referral Date]],"d")&gt;0,0,""),"")))</f>
        <v/>
      </c>
      <c r="AH971" s="4" t="str">
        <f>IFERROR(VLOOKUP(Table2[[#This Row],[Agency Name]],'Dropdown Values'!A:B,2,FALSE),"")</f>
        <v/>
      </c>
      <c r="AI971" s="2" t="str">
        <f>IF(OR(Table2[[#This Row],[Current Investigation Start Date]]="",Table2[[#This Row],[Referral Date]]=""),"",IFERROR(NETWORKDAYS(I971,J971,Holidays),""))</f>
        <v/>
      </c>
      <c r="AJ971" s="2" t="str">
        <f>IF(OR(Table2[[#This Row],[Initial Engagement Attempt Date]]="",Table2[[#This Row],[FTC Screening Date]]=""),"",IFERROR(NETWORKDAYS(Table2[[#This Row],[Initial Engagement Attempt Date]],Table2[[#This Row],[FTC Screening Date]],Holidays),""))</f>
        <v/>
      </c>
      <c r="AK97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71" s="4">
        <f>COUNTIFS(Table2[Agency Name],Table2[[#This Row],[Agency Name]],Table2[Client ID],Table2[[#This Row],[Client ID]])</f>
        <v>0</v>
      </c>
    </row>
    <row r="972" spans="12:38">
      <c r="L972" s="13"/>
      <c r="M972" s="13"/>
      <c r="N972" s="13"/>
      <c r="P972" s="13"/>
      <c r="W972" s="13"/>
      <c r="X972" s="13"/>
      <c r="AA97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7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72" s="4" t="str" cm="1">
        <f t="array" aca="1" ref="AC97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72" s="4">
        <f ca="1">LEN(Table2[[#This Row],[Data Checks]])</f>
        <v>0</v>
      </c>
      <c r="AE972" s="4" t="str">
        <f>IF(LEN(TRIM(Table2[[#This Row],[Referral Date]]))=0,"",IFERROR(NETWORKDAYS(Table2[[#This Row],[Referral Date]],EOMONTH(DATE('Reporting Month'!$B$2,'Reporting Month'!$B$1,1),0),Holidays),-NETWORKDAYS(EOMONTH(DATE('Reporting Month'!$B$2,'Reporting Month'!$B$1,1),0),Table2[[#This Row],[Referral Date]],Holidays)))</f>
        <v/>
      </c>
      <c r="AF97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72" s="4" t="str">
        <f>IF(OR(Table2[[#This Row],[Referral Date]]="",Table2[[#This Row],[FTC Screening Date]]=""),"",IFERROR(DATEDIF(Table2[[#This Row],[Referral Date]],Table2[[#This Row],[FTC Screening Date]],"d"),IFERROR(IF(DATEDIF(Table2[[#This Row],[FTC Screening Date]],Table2[[#This Row],[Referral Date]],"d")&gt;0,0,""),"")))</f>
        <v/>
      </c>
      <c r="AH972" s="4" t="str">
        <f>IFERROR(VLOOKUP(Table2[[#This Row],[Agency Name]],'Dropdown Values'!A:B,2,FALSE),"")</f>
        <v/>
      </c>
      <c r="AI972" s="2" t="str">
        <f>IF(OR(Table2[[#This Row],[Current Investigation Start Date]]="",Table2[[#This Row],[Referral Date]]=""),"",IFERROR(NETWORKDAYS(I972,J972,Holidays),""))</f>
        <v/>
      </c>
      <c r="AJ972" s="2" t="str">
        <f>IF(OR(Table2[[#This Row],[Initial Engagement Attempt Date]]="",Table2[[#This Row],[FTC Screening Date]]=""),"",IFERROR(NETWORKDAYS(Table2[[#This Row],[Initial Engagement Attempt Date]],Table2[[#This Row],[FTC Screening Date]],Holidays),""))</f>
        <v/>
      </c>
      <c r="AK97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72" s="4">
        <f>COUNTIFS(Table2[Agency Name],Table2[[#This Row],[Agency Name]],Table2[Client ID],Table2[[#This Row],[Client ID]])</f>
        <v>0</v>
      </c>
    </row>
    <row r="973" spans="12:38">
      <c r="L973" s="13"/>
      <c r="M973" s="13"/>
      <c r="N973" s="13"/>
      <c r="P973" s="13"/>
      <c r="W973" s="13"/>
      <c r="X973" s="13"/>
      <c r="AA97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7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73" s="4" t="str" cm="1">
        <f t="array" aca="1" ref="AC97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73" s="4">
        <f ca="1">LEN(Table2[[#This Row],[Data Checks]])</f>
        <v>0</v>
      </c>
      <c r="AE973" s="4" t="str">
        <f>IF(LEN(TRIM(Table2[[#This Row],[Referral Date]]))=0,"",IFERROR(NETWORKDAYS(Table2[[#This Row],[Referral Date]],EOMONTH(DATE('Reporting Month'!$B$2,'Reporting Month'!$B$1,1),0),Holidays),-NETWORKDAYS(EOMONTH(DATE('Reporting Month'!$B$2,'Reporting Month'!$B$1,1),0),Table2[[#This Row],[Referral Date]],Holidays)))</f>
        <v/>
      </c>
      <c r="AF97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73" s="4" t="str">
        <f>IF(OR(Table2[[#This Row],[Referral Date]]="",Table2[[#This Row],[FTC Screening Date]]=""),"",IFERROR(DATEDIF(Table2[[#This Row],[Referral Date]],Table2[[#This Row],[FTC Screening Date]],"d"),IFERROR(IF(DATEDIF(Table2[[#This Row],[FTC Screening Date]],Table2[[#This Row],[Referral Date]],"d")&gt;0,0,""),"")))</f>
        <v/>
      </c>
      <c r="AH973" s="4" t="str">
        <f>IFERROR(VLOOKUP(Table2[[#This Row],[Agency Name]],'Dropdown Values'!A:B,2,FALSE),"")</f>
        <v/>
      </c>
      <c r="AI973" s="2" t="str">
        <f>IF(OR(Table2[[#This Row],[Current Investigation Start Date]]="",Table2[[#This Row],[Referral Date]]=""),"",IFERROR(NETWORKDAYS(I973,J973,Holidays),""))</f>
        <v/>
      </c>
      <c r="AJ973" s="2" t="str">
        <f>IF(OR(Table2[[#This Row],[Initial Engagement Attempt Date]]="",Table2[[#This Row],[FTC Screening Date]]=""),"",IFERROR(NETWORKDAYS(Table2[[#This Row],[Initial Engagement Attempt Date]],Table2[[#This Row],[FTC Screening Date]],Holidays),""))</f>
        <v/>
      </c>
      <c r="AK97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73" s="4">
        <f>COUNTIFS(Table2[Agency Name],Table2[[#This Row],[Agency Name]],Table2[Client ID],Table2[[#This Row],[Client ID]])</f>
        <v>0</v>
      </c>
    </row>
    <row r="974" spans="12:38">
      <c r="L974" s="13"/>
      <c r="M974" s="13"/>
      <c r="N974" s="13"/>
      <c r="P974" s="13"/>
      <c r="W974" s="13"/>
      <c r="X974" s="13"/>
      <c r="AA97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7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74" s="4" t="str" cm="1">
        <f t="array" aca="1" ref="AC97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74" s="4">
        <f ca="1">LEN(Table2[[#This Row],[Data Checks]])</f>
        <v>0</v>
      </c>
      <c r="AE974" s="4" t="str">
        <f>IF(LEN(TRIM(Table2[[#This Row],[Referral Date]]))=0,"",IFERROR(NETWORKDAYS(Table2[[#This Row],[Referral Date]],EOMONTH(DATE('Reporting Month'!$B$2,'Reporting Month'!$B$1,1),0),Holidays),-NETWORKDAYS(EOMONTH(DATE('Reporting Month'!$B$2,'Reporting Month'!$B$1,1),0),Table2[[#This Row],[Referral Date]],Holidays)))</f>
        <v/>
      </c>
      <c r="AF97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74" s="4" t="str">
        <f>IF(OR(Table2[[#This Row],[Referral Date]]="",Table2[[#This Row],[FTC Screening Date]]=""),"",IFERROR(DATEDIF(Table2[[#This Row],[Referral Date]],Table2[[#This Row],[FTC Screening Date]],"d"),IFERROR(IF(DATEDIF(Table2[[#This Row],[FTC Screening Date]],Table2[[#This Row],[Referral Date]],"d")&gt;0,0,""),"")))</f>
        <v/>
      </c>
      <c r="AH974" s="4" t="str">
        <f>IFERROR(VLOOKUP(Table2[[#This Row],[Agency Name]],'Dropdown Values'!A:B,2,FALSE),"")</f>
        <v/>
      </c>
      <c r="AI974" s="2" t="str">
        <f>IF(OR(Table2[[#This Row],[Current Investigation Start Date]]="",Table2[[#This Row],[Referral Date]]=""),"",IFERROR(NETWORKDAYS(I974,J974,Holidays),""))</f>
        <v/>
      </c>
      <c r="AJ974" s="2" t="str">
        <f>IF(OR(Table2[[#This Row],[Initial Engagement Attempt Date]]="",Table2[[#This Row],[FTC Screening Date]]=""),"",IFERROR(NETWORKDAYS(Table2[[#This Row],[Initial Engagement Attempt Date]],Table2[[#This Row],[FTC Screening Date]],Holidays),""))</f>
        <v/>
      </c>
      <c r="AK97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74" s="4">
        <f>COUNTIFS(Table2[Agency Name],Table2[[#This Row],[Agency Name]],Table2[Client ID],Table2[[#This Row],[Client ID]])</f>
        <v>0</v>
      </c>
    </row>
    <row r="975" spans="12:38">
      <c r="L975" s="13"/>
      <c r="M975" s="13"/>
      <c r="N975" s="13"/>
      <c r="P975" s="13"/>
      <c r="W975" s="13"/>
      <c r="X975" s="13"/>
      <c r="AA97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7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75" s="4" t="str" cm="1">
        <f t="array" aca="1" ref="AC97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75" s="4">
        <f ca="1">LEN(Table2[[#This Row],[Data Checks]])</f>
        <v>0</v>
      </c>
      <c r="AE975" s="4" t="str">
        <f>IF(LEN(TRIM(Table2[[#This Row],[Referral Date]]))=0,"",IFERROR(NETWORKDAYS(Table2[[#This Row],[Referral Date]],EOMONTH(DATE('Reporting Month'!$B$2,'Reporting Month'!$B$1,1),0),Holidays),-NETWORKDAYS(EOMONTH(DATE('Reporting Month'!$B$2,'Reporting Month'!$B$1,1),0),Table2[[#This Row],[Referral Date]],Holidays)))</f>
        <v/>
      </c>
      <c r="AF97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75" s="4" t="str">
        <f>IF(OR(Table2[[#This Row],[Referral Date]]="",Table2[[#This Row],[FTC Screening Date]]=""),"",IFERROR(DATEDIF(Table2[[#This Row],[Referral Date]],Table2[[#This Row],[FTC Screening Date]],"d"),IFERROR(IF(DATEDIF(Table2[[#This Row],[FTC Screening Date]],Table2[[#This Row],[Referral Date]],"d")&gt;0,0,""),"")))</f>
        <v/>
      </c>
      <c r="AH975" s="4" t="str">
        <f>IFERROR(VLOOKUP(Table2[[#This Row],[Agency Name]],'Dropdown Values'!A:B,2,FALSE),"")</f>
        <v/>
      </c>
      <c r="AI975" s="2" t="str">
        <f>IF(OR(Table2[[#This Row],[Current Investigation Start Date]]="",Table2[[#This Row],[Referral Date]]=""),"",IFERROR(NETWORKDAYS(I975,J975,Holidays),""))</f>
        <v/>
      </c>
      <c r="AJ975" s="2" t="str">
        <f>IF(OR(Table2[[#This Row],[Initial Engagement Attempt Date]]="",Table2[[#This Row],[FTC Screening Date]]=""),"",IFERROR(NETWORKDAYS(Table2[[#This Row],[Initial Engagement Attempt Date]],Table2[[#This Row],[FTC Screening Date]],Holidays),""))</f>
        <v/>
      </c>
      <c r="AK97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75" s="4">
        <f>COUNTIFS(Table2[Agency Name],Table2[[#This Row],[Agency Name]],Table2[Client ID],Table2[[#This Row],[Client ID]])</f>
        <v>0</v>
      </c>
    </row>
    <row r="976" spans="12:38">
      <c r="L976" s="13"/>
      <c r="M976" s="13"/>
      <c r="N976" s="13"/>
      <c r="P976" s="13"/>
      <c r="W976" s="13"/>
      <c r="X976" s="13"/>
      <c r="AA97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7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76" s="4" t="str" cm="1">
        <f t="array" aca="1" ref="AC97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76" s="4">
        <f ca="1">LEN(Table2[[#This Row],[Data Checks]])</f>
        <v>0</v>
      </c>
      <c r="AE976" s="4" t="str">
        <f>IF(LEN(TRIM(Table2[[#This Row],[Referral Date]]))=0,"",IFERROR(NETWORKDAYS(Table2[[#This Row],[Referral Date]],EOMONTH(DATE('Reporting Month'!$B$2,'Reporting Month'!$B$1,1),0),Holidays),-NETWORKDAYS(EOMONTH(DATE('Reporting Month'!$B$2,'Reporting Month'!$B$1,1),0),Table2[[#This Row],[Referral Date]],Holidays)))</f>
        <v/>
      </c>
      <c r="AF97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76" s="4" t="str">
        <f>IF(OR(Table2[[#This Row],[Referral Date]]="",Table2[[#This Row],[FTC Screening Date]]=""),"",IFERROR(DATEDIF(Table2[[#This Row],[Referral Date]],Table2[[#This Row],[FTC Screening Date]],"d"),IFERROR(IF(DATEDIF(Table2[[#This Row],[FTC Screening Date]],Table2[[#This Row],[Referral Date]],"d")&gt;0,0,""),"")))</f>
        <v/>
      </c>
      <c r="AH976" s="4" t="str">
        <f>IFERROR(VLOOKUP(Table2[[#This Row],[Agency Name]],'Dropdown Values'!A:B,2,FALSE),"")</f>
        <v/>
      </c>
      <c r="AI976" s="2" t="str">
        <f>IF(OR(Table2[[#This Row],[Current Investigation Start Date]]="",Table2[[#This Row],[Referral Date]]=""),"",IFERROR(NETWORKDAYS(I976,J976,Holidays),""))</f>
        <v/>
      </c>
      <c r="AJ976" s="2" t="str">
        <f>IF(OR(Table2[[#This Row],[Initial Engagement Attempt Date]]="",Table2[[#This Row],[FTC Screening Date]]=""),"",IFERROR(NETWORKDAYS(Table2[[#This Row],[Initial Engagement Attempt Date]],Table2[[#This Row],[FTC Screening Date]],Holidays),""))</f>
        <v/>
      </c>
      <c r="AK97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76" s="4">
        <f>COUNTIFS(Table2[Agency Name],Table2[[#This Row],[Agency Name]],Table2[Client ID],Table2[[#This Row],[Client ID]])</f>
        <v>0</v>
      </c>
    </row>
    <row r="977" spans="12:38">
      <c r="L977" s="13"/>
      <c r="M977" s="13"/>
      <c r="N977" s="13"/>
      <c r="P977" s="13"/>
      <c r="W977" s="13"/>
      <c r="X977" s="13"/>
      <c r="AA97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7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77" s="4" t="str" cm="1">
        <f t="array" aca="1" ref="AC97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77" s="4">
        <f ca="1">LEN(Table2[[#This Row],[Data Checks]])</f>
        <v>0</v>
      </c>
      <c r="AE977" s="4" t="str">
        <f>IF(LEN(TRIM(Table2[[#This Row],[Referral Date]]))=0,"",IFERROR(NETWORKDAYS(Table2[[#This Row],[Referral Date]],EOMONTH(DATE('Reporting Month'!$B$2,'Reporting Month'!$B$1,1),0),Holidays),-NETWORKDAYS(EOMONTH(DATE('Reporting Month'!$B$2,'Reporting Month'!$B$1,1),0),Table2[[#This Row],[Referral Date]],Holidays)))</f>
        <v/>
      </c>
      <c r="AF97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77" s="4" t="str">
        <f>IF(OR(Table2[[#This Row],[Referral Date]]="",Table2[[#This Row],[FTC Screening Date]]=""),"",IFERROR(DATEDIF(Table2[[#This Row],[Referral Date]],Table2[[#This Row],[FTC Screening Date]],"d"),IFERROR(IF(DATEDIF(Table2[[#This Row],[FTC Screening Date]],Table2[[#This Row],[Referral Date]],"d")&gt;0,0,""),"")))</f>
        <v/>
      </c>
      <c r="AH977" s="4" t="str">
        <f>IFERROR(VLOOKUP(Table2[[#This Row],[Agency Name]],'Dropdown Values'!A:B,2,FALSE),"")</f>
        <v/>
      </c>
      <c r="AI977" s="2" t="str">
        <f>IF(OR(Table2[[#This Row],[Current Investigation Start Date]]="",Table2[[#This Row],[Referral Date]]=""),"",IFERROR(NETWORKDAYS(I977,J977,Holidays),""))</f>
        <v/>
      </c>
      <c r="AJ977" s="2" t="str">
        <f>IF(OR(Table2[[#This Row],[Initial Engagement Attempt Date]]="",Table2[[#This Row],[FTC Screening Date]]=""),"",IFERROR(NETWORKDAYS(Table2[[#This Row],[Initial Engagement Attempt Date]],Table2[[#This Row],[FTC Screening Date]],Holidays),""))</f>
        <v/>
      </c>
      <c r="AK97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77" s="4">
        <f>COUNTIFS(Table2[Agency Name],Table2[[#This Row],[Agency Name]],Table2[Client ID],Table2[[#This Row],[Client ID]])</f>
        <v>0</v>
      </c>
    </row>
    <row r="978" spans="12:38">
      <c r="L978" s="13"/>
      <c r="M978" s="13"/>
      <c r="N978" s="13"/>
      <c r="P978" s="13"/>
      <c r="W978" s="13"/>
      <c r="X978" s="13"/>
      <c r="AA97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7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78" s="4" t="str" cm="1">
        <f t="array" aca="1" ref="AC97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78" s="4">
        <f ca="1">LEN(Table2[[#This Row],[Data Checks]])</f>
        <v>0</v>
      </c>
      <c r="AE978" s="4" t="str">
        <f>IF(LEN(TRIM(Table2[[#This Row],[Referral Date]]))=0,"",IFERROR(NETWORKDAYS(Table2[[#This Row],[Referral Date]],EOMONTH(DATE('Reporting Month'!$B$2,'Reporting Month'!$B$1,1),0),Holidays),-NETWORKDAYS(EOMONTH(DATE('Reporting Month'!$B$2,'Reporting Month'!$B$1,1),0),Table2[[#This Row],[Referral Date]],Holidays)))</f>
        <v/>
      </c>
      <c r="AF97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78" s="4" t="str">
        <f>IF(OR(Table2[[#This Row],[Referral Date]]="",Table2[[#This Row],[FTC Screening Date]]=""),"",IFERROR(DATEDIF(Table2[[#This Row],[Referral Date]],Table2[[#This Row],[FTC Screening Date]],"d"),IFERROR(IF(DATEDIF(Table2[[#This Row],[FTC Screening Date]],Table2[[#This Row],[Referral Date]],"d")&gt;0,0,""),"")))</f>
        <v/>
      </c>
      <c r="AH978" s="4" t="str">
        <f>IFERROR(VLOOKUP(Table2[[#This Row],[Agency Name]],'Dropdown Values'!A:B,2,FALSE),"")</f>
        <v/>
      </c>
      <c r="AI978" s="2" t="str">
        <f>IF(OR(Table2[[#This Row],[Current Investigation Start Date]]="",Table2[[#This Row],[Referral Date]]=""),"",IFERROR(NETWORKDAYS(I978,J978,Holidays),""))</f>
        <v/>
      </c>
      <c r="AJ978" s="2" t="str">
        <f>IF(OR(Table2[[#This Row],[Initial Engagement Attempt Date]]="",Table2[[#This Row],[FTC Screening Date]]=""),"",IFERROR(NETWORKDAYS(Table2[[#This Row],[Initial Engagement Attempt Date]],Table2[[#This Row],[FTC Screening Date]],Holidays),""))</f>
        <v/>
      </c>
      <c r="AK97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78" s="4">
        <f>COUNTIFS(Table2[Agency Name],Table2[[#This Row],[Agency Name]],Table2[Client ID],Table2[[#This Row],[Client ID]])</f>
        <v>0</v>
      </c>
    </row>
    <row r="979" spans="12:38">
      <c r="L979" s="13"/>
      <c r="M979" s="13"/>
      <c r="N979" s="13"/>
      <c r="P979" s="13"/>
      <c r="W979" s="13"/>
      <c r="X979" s="13"/>
      <c r="AA97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7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79" s="4" t="str" cm="1">
        <f t="array" aca="1" ref="AC97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79" s="4">
        <f ca="1">LEN(Table2[[#This Row],[Data Checks]])</f>
        <v>0</v>
      </c>
      <c r="AE979" s="4" t="str">
        <f>IF(LEN(TRIM(Table2[[#This Row],[Referral Date]]))=0,"",IFERROR(NETWORKDAYS(Table2[[#This Row],[Referral Date]],EOMONTH(DATE('Reporting Month'!$B$2,'Reporting Month'!$B$1,1),0),Holidays),-NETWORKDAYS(EOMONTH(DATE('Reporting Month'!$B$2,'Reporting Month'!$B$1,1),0),Table2[[#This Row],[Referral Date]],Holidays)))</f>
        <v/>
      </c>
      <c r="AF97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79" s="4" t="str">
        <f>IF(OR(Table2[[#This Row],[Referral Date]]="",Table2[[#This Row],[FTC Screening Date]]=""),"",IFERROR(DATEDIF(Table2[[#This Row],[Referral Date]],Table2[[#This Row],[FTC Screening Date]],"d"),IFERROR(IF(DATEDIF(Table2[[#This Row],[FTC Screening Date]],Table2[[#This Row],[Referral Date]],"d")&gt;0,0,""),"")))</f>
        <v/>
      </c>
      <c r="AH979" s="4" t="str">
        <f>IFERROR(VLOOKUP(Table2[[#This Row],[Agency Name]],'Dropdown Values'!A:B,2,FALSE),"")</f>
        <v/>
      </c>
      <c r="AI979" s="2" t="str">
        <f>IF(OR(Table2[[#This Row],[Current Investigation Start Date]]="",Table2[[#This Row],[Referral Date]]=""),"",IFERROR(NETWORKDAYS(I979,J979,Holidays),""))</f>
        <v/>
      </c>
      <c r="AJ979" s="2" t="str">
        <f>IF(OR(Table2[[#This Row],[Initial Engagement Attempt Date]]="",Table2[[#This Row],[FTC Screening Date]]=""),"",IFERROR(NETWORKDAYS(Table2[[#This Row],[Initial Engagement Attempt Date]],Table2[[#This Row],[FTC Screening Date]],Holidays),""))</f>
        <v/>
      </c>
      <c r="AK97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79" s="4">
        <f>COUNTIFS(Table2[Agency Name],Table2[[#This Row],[Agency Name]],Table2[Client ID],Table2[[#This Row],[Client ID]])</f>
        <v>0</v>
      </c>
    </row>
    <row r="980" spans="12:38">
      <c r="L980" s="13"/>
      <c r="M980" s="13"/>
      <c r="N980" s="13"/>
      <c r="P980" s="13"/>
      <c r="W980" s="13"/>
      <c r="X980" s="13"/>
      <c r="AA98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8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80" s="4" t="str" cm="1">
        <f t="array" aca="1" ref="AC98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80" s="4">
        <f ca="1">LEN(Table2[[#This Row],[Data Checks]])</f>
        <v>0</v>
      </c>
      <c r="AE980" s="4" t="str">
        <f>IF(LEN(TRIM(Table2[[#This Row],[Referral Date]]))=0,"",IFERROR(NETWORKDAYS(Table2[[#This Row],[Referral Date]],EOMONTH(DATE('Reporting Month'!$B$2,'Reporting Month'!$B$1,1),0),Holidays),-NETWORKDAYS(EOMONTH(DATE('Reporting Month'!$B$2,'Reporting Month'!$B$1,1),0),Table2[[#This Row],[Referral Date]],Holidays)))</f>
        <v/>
      </c>
      <c r="AF98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80" s="4" t="str">
        <f>IF(OR(Table2[[#This Row],[Referral Date]]="",Table2[[#This Row],[FTC Screening Date]]=""),"",IFERROR(DATEDIF(Table2[[#This Row],[Referral Date]],Table2[[#This Row],[FTC Screening Date]],"d"),IFERROR(IF(DATEDIF(Table2[[#This Row],[FTC Screening Date]],Table2[[#This Row],[Referral Date]],"d")&gt;0,0,""),"")))</f>
        <v/>
      </c>
      <c r="AH980" s="4" t="str">
        <f>IFERROR(VLOOKUP(Table2[[#This Row],[Agency Name]],'Dropdown Values'!A:B,2,FALSE),"")</f>
        <v/>
      </c>
      <c r="AI980" s="2" t="str">
        <f>IF(OR(Table2[[#This Row],[Current Investigation Start Date]]="",Table2[[#This Row],[Referral Date]]=""),"",IFERROR(NETWORKDAYS(I980,J980,Holidays),""))</f>
        <v/>
      </c>
      <c r="AJ980" s="2" t="str">
        <f>IF(OR(Table2[[#This Row],[Initial Engagement Attempt Date]]="",Table2[[#This Row],[FTC Screening Date]]=""),"",IFERROR(NETWORKDAYS(Table2[[#This Row],[Initial Engagement Attempt Date]],Table2[[#This Row],[FTC Screening Date]],Holidays),""))</f>
        <v/>
      </c>
      <c r="AK98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80" s="4">
        <f>COUNTIFS(Table2[Agency Name],Table2[[#This Row],[Agency Name]],Table2[Client ID],Table2[[#This Row],[Client ID]])</f>
        <v>0</v>
      </c>
    </row>
    <row r="981" spans="12:38">
      <c r="L981" s="13"/>
      <c r="M981" s="13"/>
      <c r="N981" s="13"/>
      <c r="P981" s="13"/>
      <c r="W981" s="13"/>
      <c r="X981" s="13"/>
      <c r="AA98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8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81" s="4" t="str" cm="1">
        <f t="array" aca="1" ref="AC98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81" s="4">
        <f ca="1">LEN(Table2[[#This Row],[Data Checks]])</f>
        <v>0</v>
      </c>
      <c r="AE981" s="4" t="str">
        <f>IF(LEN(TRIM(Table2[[#This Row],[Referral Date]]))=0,"",IFERROR(NETWORKDAYS(Table2[[#This Row],[Referral Date]],EOMONTH(DATE('Reporting Month'!$B$2,'Reporting Month'!$B$1,1),0),Holidays),-NETWORKDAYS(EOMONTH(DATE('Reporting Month'!$B$2,'Reporting Month'!$B$1,1),0),Table2[[#This Row],[Referral Date]],Holidays)))</f>
        <v/>
      </c>
      <c r="AF98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81" s="4" t="str">
        <f>IF(OR(Table2[[#This Row],[Referral Date]]="",Table2[[#This Row],[FTC Screening Date]]=""),"",IFERROR(DATEDIF(Table2[[#This Row],[Referral Date]],Table2[[#This Row],[FTC Screening Date]],"d"),IFERROR(IF(DATEDIF(Table2[[#This Row],[FTC Screening Date]],Table2[[#This Row],[Referral Date]],"d")&gt;0,0,""),"")))</f>
        <v/>
      </c>
      <c r="AH981" s="4" t="str">
        <f>IFERROR(VLOOKUP(Table2[[#This Row],[Agency Name]],'Dropdown Values'!A:B,2,FALSE),"")</f>
        <v/>
      </c>
      <c r="AI981" s="2" t="str">
        <f>IF(OR(Table2[[#This Row],[Current Investigation Start Date]]="",Table2[[#This Row],[Referral Date]]=""),"",IFERROR(NETWORKDAYS(I981,J981,Holidays),""))</f>
        <v/>
      </c>
      <c r="AJ981" s="2" t="str">
        <f>IF(OR(Table2[[#This Row],[Initial Engagement Attempt Date]]="",Table2[[#This Row],[FTC Screening Date]]=""),"",IFERROR(NETWORKDAYS(Table2[[#This Row],[Initial Engagement Attempt Date]],Table2[[#This Row],[FTC Screening Date]],Holidays),""))</f>
        <v/>
      </c>
      <c r="AK98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81" s="4">
        <f>COUNTIFS(Table2[Agency Name],Table2[[#This Row],[Agency Name]],Table2[Client ID],Table2[[#This Row],[Client ID]])</f>
        <v>0</v>
      </c>
    </row>
    <row r="982" spans="12:38">
      <c r="L982" s="13"/>
      <c r="M982" s="13"/>
      <c r="N982" s="13"/>
      <c r="P982" s="13"/>
      <c r="W982" s="13"/>
      <c r="X982" s="13"/>
      <c r="AA98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8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82" s="4" t="str" cm="1">
        <f t="array" aca="1" ref="AC98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82" s="4">
        <f ca="1">LEN(Table2[[#This Row],[Data Checks]])</f>
        <v>0</v>
      </c>
      <c r="AE982" s="4" t="str">
        <f>IF(LEN(TRIM(Table2[[#This Row],[Referral Date]]))=0,"",IFERROR(NETWORKDAYS(Table2[[#This Row],[Referral Date]],EOMONTH(DATE('Reporting Month'!$B$2,'Reporting Month'!$B$1,1),0),Holidays),-NETWORKDAYS(EOMONTH(DATE('Reporting Month'!$B$2,'Reporting Month'!$B$1,1),0),Table2[[#This Row],[Referral Date]],Holidays)))</f>
        <v/>
      </c>
      <c r="AF98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82" s="4" t="str">
        <f>IF(OR(Table2[[#This Row],[Referral Date]]="",Table2[[#This Row],[FTC Screening Date]]=""),"",IFERROR(DATEDIF(Table2[[#This Row],[Referral Date]],Table2[[#This Row],[FTC Screening Date]],"d"),IFERROR(IF(DATEDIF(Table2[[#This Row],[FTC Screening Date]],Table2[[#This Row],[Referral Date]],"d")&gt;0,0,""),"")))</f>
        <v/>
      </c>
      <c r="AH982" s="4" t="str">
        <f>IFERROR(VLOOKUP(Table2[[#This Row],[Agency Name]],'Dropdown Values'!A:B,2,FALSE),"")</f>
        <v/>
      </c>
      <c r="AI982" s="2" t="str">
        <f>IF(OR(Table2[[#This Row],[Current Investigation Start Date]]="",Table2[[#This Row],[Referral Date]]=""),"",IFERROR(NETWORKDAYS(I982,J982,Holidays),""))</f>
        <v/>
      </c>
      <c r="AJ982" s="2" t="str">
        <f>IF(OR(Table2[[#This Row],[Initial Engagement Attempt Date]]="",Table2[[#This Row],[FTC Screening Date]]=""),"",IFERROR(NETWORKDAYS(Table2[[#This Row],[Initial Engagement Attempt Date]],Table2[[#This Row],[FTC Screening Date]],Holidays),""))</f>
        <v/>
      </c>
      <c r="AK98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82" s="4">
        <f>COUNTIFS(Table2[Agency Name],Table2[[#This Row],[Agency Name]],Table2[Client ID],Table2[[#This Row],[Client ID]])</f>
        <v>0</v>
      </c>
    </row>
    <row r="983" spans="12:38">
      <c r="L983" s="13"/>
      <c r="M983" s="13"/>
      <c r="N983" s="13"/>
      <c r="P983" s="13"/>
      <c r="W983" s="13"/>
      <c r="X983" s="13"/>
      <c r="AA98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8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83" s="4" t="str" cm="1">
        <f t="array" aca="1" ref="AC98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83" s="4">
        <f ca="1">LEN(Table2[[#This Row],[Data Checks]])</f>
        <v>0</v>
      </c>
      <c r="AE983" s="4" t="str">
        <f>IF(LEN(TRIM(Table2[[#This Row],[Referral Date]]))=0,"",IFERROR(NETWORKDAYS(Table2[[#This Row],[Referral Date]],EOMONTH(DATE('Reporting Month'!$B$2,'Reporting Month'!$B$1,1),0),Holidays),-NETWORKDAYS(EOMONTH(DATE('Reporting Month'!$B$2,'Reporting Month'!$B$1,1),0),Table2[[#This Row],[Referral Date]],Holidays)))</f>
        <v/>
      </c>
      <c r="AF98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83" s="4" t="str">
        <f>IF(OR(Table2[[#This Row],[Referral Date]]="",Table2[[#This Row],[FTC Screening Date]]=""),"",IFERROR(DATEDIF(Table2[[#This Row],[Referral Date]],Table2[[#This Row],[FTC Screening Date]],"d"),IFERROR(IF(DATEDIF(Table2[[#This Row],[FTC Screening Date]],Table2[[#This Row],[Referral Date]],"d")&gt;0,0,""),"")))</f>
        <v/>
      </c>
      <c r="AH983" s="4" t="str">
        <f>IFERROR(VLOOKUP(Table2[[#This Row],[Agency Name]],'Dropdown Values'!A:B,2,FALSE),"")</f>
        <v/>
      </c>
      <c r="AI983" s="2" t="str">
        <f>IF(OR(Table2[[#This Row],[Current Investigation Start Date]]="",Table2[[#This Row],[Referral Date]]=""),"",IFERROR(NETWORKDAYS(I983,J983,Holidays),""))</f>
        <v/>
      </c>
      <c r="AJ983" s="2" t="str">
        <f>IF(OR(Table2[[#This Row],[Initial Engagement Attempt Date]]="",Table2[[#This Row],[FTC Screening Date]]=""),"",IFERROR(NETWORKDAYS(Table2[[#This Row],[Initial Engagement Attempt Date]],Table2[[#This Row],[FTC Screening Date]],Holidays),""))</f>
        <v/>
      </c>
      <c r="AK98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83" s="4">
        <f>COUNTIFS(Table2[Agency Name],Table2[[#This Row],[Agency Name]],Table2[Client ID],Table2[[#This Row],[Client ID]])</f>
        <v>0</v>
      </c>
    </row>
    <row r="984" spans="12:38">
      <c r="L984" s="13"/>
      <c r="M984" s="13"/>
      <c r="N984" s="13"/>
      <c r="P984" s="13"/>
      <c r="W984" s="13"/>
      <c r="X984" s="13"/>
      <c r="AA98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8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84" s="4" t="str" cm="1">
        <f t="array" aca="1" ref="AC98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84" s="4">
        <f ca="1">LEN(Table2[[#This Row],[Data Checks]])</f>
        <v>0</v>
      </c>
      <c r="AE984" s="4" t="str">
        <f>IF(LEN(TRIM(Table2[[#This Row],[Referral Date]]))=0,"",IFERROR(NETWORKDAYS(Table2[[#This Row],[Referral Date]],EOMONTH(DATE('Reporting Month'!$B$2,'Reporting Month'!$B$1,1),0),Holidays),-NETWORKDAYS(EOMONTH(DATE('Reporting Month'!$B$2,'Reporting Month'!$B$1,1),0),Table2[[#This Row],[Referral Date]],Holidays)))</f>
        <v/>
      </c>
      <c r="AF98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84" s="4" t="str">
        <f>IF(OR(Table2[[#This Row],[Referral Date]]="",Table2[[#This Row],[FTC Screening Date]]=""),"",IFERROR(DATEDIF(Table2[[#This Row],[Referral Date]],Table2[[#This Row],[FTC Screening Date]],"d"),IFERROR(IF(DATEDIF(Table2[[#This Row],[FTC Screening Date]],Table2[[#This Row],[Referral Date]],"d")&gt;0,0,""),"")))</f>
        <v/>
      </c>
      <c r="AH984" s="4" t="str">
        <f>IFERROR(VLOOKUP(Table2[[#This Row],[Agency Name]],'Dropdown Values'!A:B,2,FALSE),"")</f>
        <v/>
      </c>
      <c r="AI984" s="2" t="str">
        <f>IF(OR(Table2[[#This Row],[Current Investigation Start Date]]="",Table2[[#This Row],[Referral Date]]=""),"",IFERROR(NETWORKDAYS(I984,J984,Holidays),""))</f>
        <v/>
      </c>
      <c r="AJ984" s="2" t="str">
        <f>IF(OR(Table2[[#This Row],[Initial Engagement Attempt Date]]="",Table2[[#This Row],[FTC Screening Date]]=""),"",IFERROR(NETWORKDAYS(Table2[[#This Row],[Initial Engagement Attempt Date]],Table2[[#This Row],[FTC Screening Date]],Holidays),""))</f>
        <v/>
      </c>
      <c r="AK98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84" s="4">
        <f>COUNTIFS(Table2[Agency Name],Table2[[#This Row],[Agency Name]],Table2[Client ID],Table2[[#This Row],[Client ID]])</f>
        <v>0</v>
      </c>
    </row>
    <row r="985" spans="12:38">
      <c r="L985" s="13"/>
      <c r="M985" s="13"/>
      <c r="N985" s="13"/>
      <c r="P985" s="13"/>
      <c r="W985" s="13"/>
      <c r="X985" s="13"/>
      <c r="AA98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8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85" s="4" t="str" cm="1">
        <f t="array" aca="1" ref="AC98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85" s="4">
        <f ca="1">LEN(Table2[[#This Row],[Data Checks]])</f>
        <v>0</v>
      </c>
      <c r="AE985" s="4" t="str">
        <f>IF(LEN(TRIM(Table2[[#This Row],[Referral Date]]))=0,"",IFERROR(NETWORKDAYS(Table2[[#This Row],[Referral Date]],EOMONTH(DATE('Reporting Month'!$B$2,'Reporting Month'!$B$1,1),0),Holidays),-NETWORKDAYS(EOMONTH(DATE('Reporting Month'!$B$2,'Reporting Month'!$B$1,1),0),Table2[[#This Row],[Referral Date]],Holidays)))</f>
        <v/>
      </c>
      <c r="AF98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85" s="4" t="str">
        <f>IF(OR(Table2[[#This Row],[Referral Date]]="",Table2[[#This Row],[FTC Screening Date]]=""),"",IFERROR(DATEDIF(Table2[[#This Row],[Referral Date]],Table2[[#This Row],[FTC Screening Date]],"d"),IFERROR(IF(DATEDIF(Table2[[#This Row],[FTC Screening Date]],Table2[[#This Row],[Referral Date]],"d")&gt;0,0,""),"")))</f>
        <v/>
      </c>
      <c r="AH985" s="4" t="str">
        <f>IFERROR(VLOOKUP(Table2[[#This Row],[Agency Name]],'Dropdown Values'!A:B,2,FALSE),"")</f>
        <v/>
      </c>
      <c r="AI985" s="2" t="str">
        <f>IF(OR(Table2[[#This Row],[Current Investigation Start Date]]="",Table2[[#This Row],[Referral Date]]=""),"",IFERROR(NETWORKDAYS(I985,J985,Holidays),""))</f>
        <v/>
      </c>
      <c r="AJ985" s="2" t="str">
        <f>IF(OR(Table2[[#This Row],[Initial Engagement Attempt Date]]="",Table2[[#This Row],[FTC Screening Date]]=""),"",IFERROR(NETWORKDAYS(Table2[[#This Row],[Initial Engagement Attempt Date]],Table2[[#This Row],[FTC Screening Date]],Holidays),""))</f>
        <v/>
      </c>
      <c r="AK98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85" s="4">
        <f>COUNTIFS(Table2[Agency Name],Table2[[#This Row],[Agency Name]],Table2[Client ID],Table2[[#This Row],[Client ID]])</f>
        <v>0</v>
      </c>
    </row>
    <row r="986" spans="12:38">
      <c r="L986" s="13"/>
      <c r="M986" s="13"/>
      <c r="N986" s="13"/>
      <c r="P986" s="13"/>
      <c r="W986" s="13"/>
      <c r="X986" s="13"/>
      <c r="AA98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8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86" s="4" t="str" cm="1">
        <f t="array" aca="1" ref="AC98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86" s="4">
        <f ca="1">LEN(Table2[[#This Row],[Data Checks]])</f>
        <v>0</v>
      </c>
      <c r="AE986" s="4" t="str">
        <f>IF(LEN(TRIM(Table2[[#This Row],[Referral Date]]))=0,"",IFERROR(NETWORKDAYS(Table2[[#This Row],[Referral Date]],EOMONTH(DATE('Reporting Month'!$B$2,'Reporting Month'!$B$1,1),0),Holidays),-NETWORKDAYS(EOMONTH(DATE('Reporting Month'!$B$2,'Reporting Month'!$B$1,1),0),Table2[[#This Row],[Referral Date]],Holidays)))</f>
        <v/>
      </c>
      <c r="AF98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86" s="4" t="str">
        <f>IF(OR(Table2[[#This Row],[Referral Date]]="",Table2[[#This Row],[FTC Screening Date]]=""),"",IFERROR(DATEDIF(Table2[[#This Row],[Referral Date]],Table2[[#This Row],[FTC Screening Date]],"d"),IFERROR(IF(DATEDIF(Table2[[#This Row],[FTC Screening Date]],Table2[[#This Row],[Referral Date]],"d")&gt;0,0,""),"")))</f>
        <v/>
      </c>
      <c r="AH986" s="4" t="str">
        <f>IFERROR(VLOOKUP(Table2[[#This Row],[Agency Name]],'Dropdown Values'!A:B,2,FALSE),"")</f>
        <v/>
      </c>
      <c r="AI986" s="2" t="str">
        <f>IF(OR(Table2[[#This Row],[Current Investigation Start Date]]="",Table2[[#This Row],[Referral Date]]=""),"",IFERROR(NETWORKDAYS(I986,J986,Holidays),""))</f>
        <v/>
      </c>
      <c r="AJ986" s="2" t="str">
        <f>IF(OR(Table2[[#This Row],[Initial Engagement Attempt Date]]="",Table2[[#This Row],[FTC Screening Date]]=""),"",IFERROR(NETWORKDAYS(Table2[[#This Row],[Initial Engagement Attempt Date]],Table2[[#This Row],[FTC Screening Date]],Holidays),""))</f>
        <v/>
      </c>
      <c r="AK98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86" s="4">
        <f>COUNTIFS(Table2[Agency Name],Table2[[#This Row],[Agency Name]],Table2[Client ID],Table2[[#This Row],[Client ID]])</f>
        <v>0</v>
      </c>
    </row>
    <row r="987" spans="12:38">
      <c r="L987" s="13"/>
      <c r="M987" s="13"/>
      <c r="N987" s="13"/>
      <c r="P987" s="13"/>
      <c r="W987" s="13"/>
      <c r="X987" s="13"/>
      <c r="AA98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8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87" s="4" t="str" cm="1">
        <f t="array" aca="1" ref="AC98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87" s="4">
        <f ca="1">LEN(Table2[[#This Row],[Data Checks]])</f>
        <v>0</v>
      </c>
      <c r="AE987" s="4" t="str">
        <f>IF(LEN(TRIM(Table2[[#This Row],[Referral Date]]))=0,"",IFERROR(NETWORKDAYS(Table2[[#This Row],[Referral Date]],EOMONTH(DATE('Reporting Month'!$B$2,'Reporting Month'!$B$1,1),0),Holidays),-NETWORKDAYS(EOMONTH(DATE('Reporting Month'!$B$2,'Reporting Month'!$B$1,1),0),Table2[[#This Row],[Referral Date]],Holidays)))</f>
        <v/>
      </c>
      <c r="AF98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87" s="4" t="str">
        <f>IF(OR(Table2[[#This Row],[Referral Date]]="",Table2[[#This Row],[FTC Screening Date]]=""),"",IFERROR(DATEDIF(Table2[[#This Row],[Referral Date]],Table2[[#This Row],[FTC Screening Date]],"d"),IFERROR(IF(DATEDIF(Table2[[#This Row],[FTC Screening Date]],Table2[[#This Row],[Referral Date]],"d")&gt;0,0,""),"")))</f>
        <v/>
      </c>
      <c r="AH987" s="4" t="str">
        <f>IFERROR(VLOOKUP(Table2[[#This Row],[Agency Name]],'Dropdown Values'!A:B,2,FALSE),"")</f>
        <v/>
      </c>
      <c r="AI987" s="2" t="str">
        <f>IF(OR(Table2[[#This Row],[Current Investigation Start Date]]="",Table2[[#This Row],[Referral Date]]=""),"",IFERROR(NETWORKDAYS(I987,J987,Holidays),""))</f>
        <v/>
      </c>
      <c r="AJ987" s="2" t="str">
        <f>IF(OR(Table2[[#This Row],[Initial Engagement Attempt Date]]="",Table2[[#This Row],[FTC Screening Date]]=""),"",IFERROR(NETWORKDAYS(Table2[[#This Row],[Initial Engagement Attempt Date]],Table2[[#This Row],[FTC Screening Date]],Holidays),""))</f>
        <v/>
      </c>
      <c r="AK98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87" s="4">
        <f>COUNTIFS(Table2[Agency Name],Table2[[#This Row],[Agency Name]],Table2[Client ID],Table2[[#This Row],[Client ID]])</f>
        <v>0</v>
      </c>
    </row>
    <row r="988" spans="12:38">
      <c r="L988" s="13"/>
      <c r="M988" s="13"/>
      <c r="N988" s="13"/>
      <c r="P988" s="13"/>
      <c r="W988" s="13"/>
      <c r="X988" s="13"/>
      <c r="AA98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8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88" s="4" t="str" cm="1">
        <f t="array" aca="1" ref="AC98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88" s="4">
        <f ca="1">LEN(Table2[[#This Row],[Data Checks]])</f>
        <v>0</v>
      </c>
      <c r="AE988" s="4" t="str">
        <f>IF(LEN(TRIM(Table2[[#This Row],[Referral Date]]))=0,"",IFERROR(NETWORKDAYS(Table2[[#This Row],[Referral Date]],EOMONTH(DATE('Reporting Month'!$B$2,'Reporting Month'!$B$1,1),0),Holidays),-NETWORKDAYS(EOMONTH(DATE('Reporting Month'!$B$2,'Reporting Month'!$B$1,1),0),Table2[[#This Row],[Referral Date]],Holidays)))</f>
        <v/>
      </c>
      <c r="AF98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88" s="4" t="str">
        <f>IF(OR(Table2[[#This Row],[Referral Date]]="",Table2[[#This Row],[FTC Screening Date]]=""),"",IFERROR(DATEDIF(Table2[[#This Row],[Referral Date]],Table2[[#This Row],[FTC Screening Date]],"d"),IFERROR(IF(DATEDIF(Table2[[#This Row],[FTC Screening Date]],Table2[[#This Row],[Referral Date]],"d")&gt;0,0,""),"")))</f>
        <v/>
      </c>
      <c r="AH988" s="4" t="str">
        <f>IFERROR(VLOOKUP(Table2[[#This Row],[Agency Name]],'Dropdown Values'!A:B,2,FALSE),"")</f>
        <v/>
      </c>
      <c r="AI988" s="2" t="str">
        <f>IF(OR(Table2[[#This Row],[Current Investigation Start Date]]="",Table2[[#This Row],[Referral Date]]=""),"",IFERROR(NETWORKDAYS(I988,J988,Holidays),""))</f>
        <v/>
      </c>
      <c r="AJ988" s="2" t="str">
        <f>IF(OR(Table2[[#This Row],[Initial Engagement Attempt Date]]="",Table2[[#This Row],[FTC Screening Date]]=""),"",IFERROR(NETWORKDAYS(Table2[[#This Row],[Initial Engagement Attempt Date]],Table2[[#This Row],[FTC Screening Date]],Holidays),""))</f>
        <v/>
      </c>
      <c r="AK98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88" s="4">
        <f>COUNTIFS(Table2[Agency Name],Table2[[#This Row],[Agency Name]],Table2[Client ID],Table2[[#This Row],[Client ID]])</f>
        <v>0</v>
      </c>
    </row>
    <row r="989" spans="12:38">
      <c r="L989" s="13"/>
      <c r="M989" s="13"/>
      <c r="N989" s="13"/>
      <c r="P989" s="13"/>
      <c r="W989" s="13"/>
      <c r="X989" s="13"/>
      <c r="AA98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8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89" s="4" t="str" cm="1">
        <f t="array" aca="1" ref="AC98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89" s="4">
        <f ca="1">LEN(Table2[[#This Row],[Data Checks]])</f>
        <v>0</v>
      </c>
      <c r="AE989" s="4" t="str">
        <f>IF(LEN(TRIM(Table2[[#This Row],[Referral Date]]))=0,"",IFERROR(NETWORKDAYS(Table2[[#This Row],[Referral Date]],EOMONTH(DATE('Reporting Month'!$B$2,'Reporting Month'!$B$1,1),0),Holidays),-NETWORKDAYS(EOMONTH(DATE('Reporting Month'!$B$2,'Reporting Month'!$B$1,1),0),Table2[[#This Row],[Referral Date]],Holidays)))</f>
        <v/>
      </c>
      <c r="AF98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89" s="4" t="str">
        <f>IF(OR(Table2[[#This Row],[Referral Date]]="",Table2[[#This Row],[FTC Screening Date]]=""),"",IFERROR(DATEDIF(Table2[[#This Row],[Referral Date]],Table2[[#This Row],[FTC Screening Date]],"d"),IFERROR(IF(DATEDIF(Table2[[#This Row],[FTC Screening Date]],Table2[[#This Row],[Referral Date]],"d")&gt;0,0,""),"")))</f>
        <v/>
      </c>
      <c r="AH989" s="4" t="str">
        <f>IFERROR(VLOOKUP(Table2[[#This Row],[Agency Name]],'Dropdown Values'!A:B,2,FALSE),"")</f>
        <v/>
      </c>
      <c r="AI989" s="2" t="str">
        <f>IF(OR(Table2[[#This Row],[Current Investigation Start Date]]="",Table2[[#This Row],[Referral Date]]=""),"",IFERROR(NETWORKDAYS(I989,J989,Holidays),""))</f>
        <v/>
      </c>
      <c r="AJ989" s="2" t="str">
        <f>IF(OR(Table2[[#This Row],[Initial Engagement Attempt Date]]="",Table2[[#This Row],[FTC Screening Date]]=""),"",IFERROR(NETWORKDAYS(Table2[[#This Row],[Initial Engagement Attempt Date]],Table2[[#This Row],[FTC Screening Date]],Holidays),""))</f>
        <v/>
      </c>
      <c r="AK98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89" s="4">
        <f>COUNTIFS(Table2[Agency Name],Table2[[#This Row],[Agency Name]],Table2[Client ID],Table2[[#This Row],[Client ID]])</f>
        <v>0</v>
      </c>
    </row>
    <row r="990" spans="12:38">
      <c r="L990" s="13"/>
      <c r="M990" s="13"/>
      <c r="N990" s="13"/>
      <c r="P990" s="13"/>
      <c r="W990" s="13"/>
      <c r="X990" s="13"/>
      <c r="AA99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9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90" s="4" t="str" cm="1">
        <f t="array" aca="1" ref="AC99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90" s="4">
        <f ca="1">LEN(Table2[[#This Row],[Data Checks]])</f>
        <v>0</v>
      </c>
      <c r="AE990" s="4" t="str">
        <f>IF(LEN(TRIM(Table2[[#This Row],[Referral Date]]))=0,"",IFERROR(NETWORKDAYS(Table2[[#This Row],[Referral Date]],EOMONTH(DATE('Reporting Month'!$B$2,'Reporting Month'!$B$1,1),0),Holidays),-NETWORKDAYS(EOMONTH(DATE('Reporting Month'!$B$2,'Reporting Month'!$B$1,1),0),Table2[[#This Row],[Referral Date]],Holidays)))</f>
        <v/>
      </c>
      <c r="AF99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90" s="4" t="str">
        <f>IF(OR(Table2[[#This Row],[Referral Date]]="",Table2[[#This Row],[FTC Screening Date]]=""),"",IFERROR(DATEDIF(Table2[[#This Row],[Referral Date]],Table2[[#This Row],[FTC Screening Date]],"d"),IFERROR(IF(DATEDIF(Table2[[#This Row],[FTC Screening Date]],Table2[[#This Row],[Referral Date]],"d")&gt;0,0,""),"")))</f>
        <v/>
      </c>
      <c r="AH990" s="4" t="str">
        <f>IFERROR(VLOOKUP(Table2[[#This Row],[Agency Name]],'Dropdown Values'!A:B,2,FALSE),"")</f>
        <v/>
      </c>
      <c r="AI990" s="2" t="str">
        <f>IF(OR(Table2[[#This Row],[Current Investigation Start Date]]="",Table2[[#This Row],[Referral Date]]=""),"",IFERROR(NETWORKDAYS(I990,J990,Holidays),""))</f>
        <v/>
      </c>
      <c r="AJ990" s="2" t="str">
        <f>IF(OR(Table2[[#This Row],[Initial Engagement Attempt Date]]="",Table2[[#This Row],[FTC Screening Date]]=""),"",IFERROR(NETWORKDAYS(Table2[[#This Row],[Initial Engagement Attempt Date]],Table2[[#This Row],[FTC Screening Date]],Holidays),""))</f>
        <v/>
      </c>
      <c r="AK99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90" s="4">
        <f>COUNTIFS(Table2[Agency Name],Table2[[#This Row],[Agency Name]],Table2[Client ID],Table2[[#This Row],[Client ID]])</f>
        <v>0</v>
      </c>
    </row>
    <row r="991" spans="12:38">
      <c r="L991" s="13"/>
      <c r="M991" s="13"/>
      <c r="N991" s="13"/>
      <c r="P991" s="13"/>
      <c r="W991" s="13"/>
      <c r="X991" s="13"/>
      <c r="AA99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9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91" s="4" t="str" cm="1">
        <f t="array" aca="1" ref="AC99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91" s="4">
        <f ca="1">LEN(Table2[[#This Row],[Data Checks]])</f>
        <v>0</v>
      </c>
      <c r="AE991" s="4" t="str">
        <f>IF(LEN(TRIM(Table2[[#This Row],[Referral Date]]))=0,"",IFERROR(NETWORKDAYS(Table2[[#This Row],[Referral Date]],EOMONTH(DATE('Reporting Month'!$B$2,'Reporting Month'!$B$1,1),0),Holidays),-NETWORKDAYS(EOMONTH(DATE('Reporting Month'!$B$2,'Reporting Month'!$B$1,1),0),Table2[[#This Row],[Referral Date]],Holidays)))</f>
        <v/>
      </c>
      <c r="AF99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91" s="4" t="str">
        <f>IF(OR(Table2[[#This Row],[Referral Date]]="",Table2[[#This Row],[FTC Screening Date]]=""),"",IFERROR(DATEDIF(Table2[[#This Row],[Referral Date]],Table2[[#This Row],[FTC Screening Date]],"d"),IFERROR(IF(DATEDIF(Table2[[#This Row],[FTC Screening Date]],Table2[[#This Row],[Referral Date]],"d")&gt;0,0,""),"")))</f>
        <v/>
      </c>
      <c r="AH991" s="4" t="str">
        <f>IFERROR(VLOOKUP(Table2[[#This Row],[Agency Name]],'Dropdown Values'!A:B,2,FALSE),"")</f>
        <v/>
      </c>
      <c r="AI991" s="2" t="str">
        <f>IF(OR(Table2[[#This Row],[Current Investigation Start Date]]="",Table2[[#This Row],[Referral Date]]=""),"",IFERROR(NETWORKDAYS(I991,J991,Holidays),""))</f>
        <v/>
      </c>
      <c r="AJ991" s="2" t="str">
        <f>IF(OR(Table2[[#This Row],[Initial Engagement Attempt Date]]="",Table2[[#This Row],[FTC Screening Date]]=""),"",IFERROR(NETWORKDAYS(Table2[[#This Row],[Initial Engagement Attempt Date]],Table2[[#This Row],[FTC Screening Date]],Holidays),""))</f>
        <v/>
      </c>
      <c r="AK99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91" s="4">
        <f>COUNTIFS(Table2[Agency Name],Table2[[#This Row],[Agency Name]],Table2[Client ID],Table2[[#This Row],[Client ID]])</f>
        <v>0</v>
      </c>
    </row>
    <row r="992" spans="12:38">
      <c r="L992" s="13"/>
      <c r="M992" s="13"/>
      <c r="N992" s="13"/>
      <c r="P992" s="13"/>
      <c r="W992" s="13"/>
      <c r="X992" s="13"/>
      <c r="AA99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9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92" s="4" t="str" cm="1">
        <f t="array" aca="1" ref="AC99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92" s="4">
        <f ca="1">LEN(Table2[[#This Row],[Data Checks]])</f>
        <v>0</v>
      </c>
      <c r="AE992" s="4" t="str">
        <f>IF(LEN(TRIM(Table2[[#This Row],[Referral Date]]))=0,"",IFERROR(NETWORKDAYS(Table2[[#This Row],[Referral Date]],EOMONTH(DATE('Reporting Month'!$B$2,'Reporting Month'!$B$1,1),0),Holidays),-NETWORKDAYS(EOMONTH(DATE('Reporting Month'!$B$2,'Reporting Month'!$B$1,1),0),Table2[[#This Row],[Referral Date]],Holidays)))</f>
        <v/>
      </c>
      <c r="AF99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92" s="4" t="str">
        <f>IF(OR(Table2[[#This Row],[Referral Date]]="",Table2[[#This Row],[FTC Screening Date]]=""),"",IFERROR(DATEDIF(Table2[[#This Row],[Referral Date]],Table2[[#This Row],[FTC Screening Date]],"d"),IFERROR(IF(DATEDIF(Table2[[#This Row],[FTC Screening Date]],Table2[[#This Row],[Referral Date]],"d")&gt;0,0,""),"")))</f>
        <v/>
      </c>
      <c r="AH992" s="4" t="str">
        <f>IFERROR(VLOOKUP(Table2[[#This Row],[Agency Name]],'Dropdown Values'!A:B,2,FALSE),"")</f>
        <v/>
      </c>
      <c r="AI992" s="2" t="str">
        <f>IF(OR(Table2[[#This Row],[Current Investigation Start Date]]="",Table2[[#This Row],[Referral Date]]=""),"",IFERROR(NETWORKDAYS(I992,J992,Holidays),""))</f>
        <v/>
      </c>
      <c r="AJ992" s="2" t="str">
        <f>IF(OR(Table2[[#This Row],[Initial Engagement Attempt Date]]="",Table2[[#This Row],[FTC Screening Date]]=""),"",IFERROR(NETWORKDAYS(Table2[[#This Row],[Initial Engagement Attempt Date]],Table2[[#This Row],[FTC Screening Date]],Holidays),""))</f>
        <v/>
      </c>
      <c r="AK99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92" s="4">
        <f>COUNTIFS(Table2[Agency Name],Table2[[#This Row],[Agency Name]],Table2[Client ID],Table2[[#This Row],[Client ID]])</f>
        <v>0</v>
      </c>
    </row>
    <row r="993" spans="12:38">
      <c r="L993" s="13"/>
      <c r="M993" s="13"/>
      <c r="N993" s="13"/>
      <c r="P993" s="13"/>
      <c r="W993" s="13"/>
      <c r="X993" s="13"/>
      <c r="AA99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9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93" s="4" t="str" cm="1">
        <f t="array" aca="1" ref="AC99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93" s="4">
        <f ca="1">LEN(Table2[[#This Row],[Data Checks]])</f>
        <v>0</v>
      </c>
      <c r="AE993" s="4" t="str">
        <f>IF(LEN(TRIM(Table2[[#This Row],[Referral Date]]))=0,"",IFERROR(NETWORKDAYS(Table2[[#This Row],[Referral Date]],EOMONTH(DATE('Reporting Month'!$B$2,'Reporting Month'!$B$1,1),0),Holidays),-NETWORKDAYS(EOMONTH(DATE('Reporting Month'!$B$2,'Reporting Month'!$B$1,1),0),Table2[[#This Row],[Referral Date]],Holidays)))</f>
        <v/>
      </c>
      <c r="AF99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93" s="4" t="str">
        <f>IF(OR(Table2[[#This Row],[Referral Date]]="",Table2[[#This Row],[FTC Screening Date]]=""),"",IFERROR(DATEDIF(Table2[[#This Row],[Referral Date]],Table2[[#This Row],[FTC Screening Date]],"d"),IFERROR(IF(DATEDIF(Table2[[#This Row],[FTC Screening Date]],Table2[[#This Row],[Referral Date]],"d")&gt;0,0,""),"")))</f>
        <v/>
      </c>
      <c r="AH993" s="4" t="str">
        <f>IFERROR(VLOOKUP(Table2[[#This Row],[Agency Name]],'Dropdown Values'!A:B,2,FALSE),"")</f>
        <v/>
      </c>
      <c r="AI993" s="2" t="str">
        <f>IF(OR(Table2[[#This Row],[Current Investigation Start Date]]="",Table2[[#This Row],[Referral Date]]=""),"",IFERROR(NETWORKDAYS(I993,J993,Holidays),""))</f>
        <v/>
      </c>
      <c r="AJ993" s="2" t="str">
        <f>IF(OR(Table2[[#This Row],[Initial Engagement Attempt Date]]="",Table2[[#This Row],[FTC Screening Date]]=""),"",IFERROR(NETWORKDAYS(Table2[[#This Row],[Initial Engagement Attempt Date]],Table2[[#This Row],[FTC Screening Date]],Holidays),""))</f>
        <v/>
      </c>
      <c r="AK99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93" s="4">
        <f>COUNTIFS(Table2[Agency Name],Table2[[#This Row],[Agency Name]],Table2[Client ID],Table2[[#This Row],[Client ID]])</f>
        <v>0</v>
      </c>
    </row>
    <row r="994" spans="12:38">
      <c r="L994" s="13"/>
      <c r="M994" s="13"/>
      <c r="N994" s="13"/>
      <c r="P994" s="13"/>
      <c r="W994" s="13"/>
      <c r="X994" s="13"/>
      <c r="AA99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9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94" s="4" t="str" cm="1">
        <f t="array" aca="1" ref="AC99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94" s="4">
        <f ca="1">LEN(Table2[[#This Row],[Data Checks]])</f>
        <v>0</v>
      </c>
      <c r="AE994" s="4" t="str">
        <f>IF(LEN(TRIM(Table2[[#This Row],[Referral Date]]))=0,"",IFERROR(NETWORKDAYS(Table2[[#This Row],[Referral Date]],EOMONTH(DATE('Reporting Month'!$B$2,'Reporting Month'!$B$1,1),0),Holidays),-NETWORKDAYS(EOMONTH(DATE('Reporting Month'!$B$2,'Reporting Month'!$B$1,1),0),Table2[[#This Row],[Referral Date]],Holidays)))</f>
        <v/>
      </c>
      <c r="AF99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94" s="4" t="str">
        <f>IF(OR(Table2[[#This Row],[Referral Date]]="",Table2[[#This Row],[FTC Screening Date]]=""),"",IFERROR(DATEDIF(Table2[[#This Row],[Referral Date]],Table2[[#This Row],[FTC Screening Date]],"d"),IFERROR(IF(DATEDIF(Table2[[#This Row],[FTC Screening Date]],Table2[[#This Row],[Referral Date]],"d")&gt;0,0,""),"")))</f>
        <v/>
      </c>
      <c r="AH994" s="4" t="str">
        <f>IFERROR(VLOOKUP(Table2[[#This Row],[Agency Name]],'Dropdown Values'!A:B,2,FALSE),"")</f>
        <v/>
      </c>
      <c r="AI994" s="2" t="str">
        <f>IF(OR(Table2[[#This Row],[Current Investigation Start Date]]="",Table2[[#This Row],[Referral Date]]=""),"",IFERROR(NETWORKDAYS(I994,J994,Holidays),""))</f>
        <v/>
      </c>
      <c r="AJ994" s="2" t="str">
        <f>IF(OR(Table2[[#This Row],[Initial Engagement Attempt Date]]="",Table2[[#This Row],[FTC Screening Date]]=""),"",IFERROR(NETWORKDAYS(Table2[[#This Row],[Initial Engagement Attempt Date]],Table2[[#This Row],[FTC Screening Date]],Holidays),""))</f>
        <v/>
      </c>
      <c r="AK99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94" s="4">
        <f>COUNTIFS(Table2[Agency Name],Table2[[#This Row],[Agency Name]],Table2[Client ID],Table2[[#This Row],[Client ID]])</f>
        <v>0</v>
      </c>
    </row>
    <row r="995" spans="12:38">
      <c r="L995" s="13"/>
      <c r="M995" s="13"/>
      <c r="N995" s="13"/>
      <c r="P995" s="13"/>
      <c r="W995" s="13"/>
      <c r="X995" s="13"/>
      <c r="AA99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9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95" s="4" t="str" cm="1">
        <f t="array" aca="1" ref="AC99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95" s="4">
        <f ca="1">LEN(Table2[[#This Row],[Data Checks]])</f>
        <v>0</v>
      </c>
      <c r="AE995" s="4" t="str">
        <f>IF(LEN(TRIM(Table2[[#This Row],[Referral Date]]))=0,"",IFERROR(NETWORKDAYS(Table2[[#This Row],[Referral Date]],EOMONTH(DATE('Reporting Month'!$B$2,'Reporting Month'!$B$1,1),0),Holidays),-NETWORKDAYS(EOMONTH(DATE('Reporting Month'!$B$2,'Reporting Month'!$B$1,1),0),Table2[[#This Row],[Referral Date]],Holidays)))</f>
        <v/>
      </c>
      <c r="AF99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95" s="4" t="str">
        <f>IF(OR(Table2[[#This Row],[Referral Date]]="",Table2[[#This Row],[FTC Screening Date]]=""),"",IFERROR(DATEDIF(Table2[[#This Row],[Referral Date]],Table2[[#This Row],[FTC Screening Date]],"d"),IFERROR(IF(DATEDIF(Table2[[#This Row],[FTC Screening Date]],Table2[[#This Row],[Referral Date]],"d")&gt;0,0,""),"")))</f>
        <v/>
      </c>
      <c r="AH995" s="4" t="str">
        <f>IFERROR(VLOOKUP(Table2[[#This Row],[Agency Name]],'Dropdown Values'!A:B,2,FALSE),"")</f>
        <v/>
      </c>
      <c r="AI995" s="2" t="str">
        <f>IF(OR(Table2[[#This Row],[Current Investigation Start Date]]="",Table2[[#This Row],[Referral Date]]=""),"",IFERROR(NETWORKDAYS(I995,J995,Holidays),""))</f>
        <v/>
      </c>
      <c r="AJ995" s="2" t="str">
        <f>IF(OR(Table2[[#This Row],[Initial Engagement Attempt Date]]="",Table2[[#This Row],[FTC Screening Date]]=""),"",IFERROR(NETWORKDAYS(Table2[[#This Row],[Initial Engagement Attempt Date]],Table2[[#This Row],[FTC Screening Date]],Holidays),""))</f>
        <v/>
      </c>
      <c r="AK99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95" s="4">
        <f>COUNTIFS(Table2[Agency Name],Table2[[#This Row],[Agency Name]],Table2[Client ID],Table2[[#This Row],[Client ID]])</f>
        <v>0</v>
      </c>
    </row>
    <row r="996" spans="12:38">
      <c r="L996" s="13"/>
      <c r="M996" s="13"/>
      <c r="N996" s="13"/>
      <c r="P996" s="13"/>
      <c r="W996" s="13"/>
      <c r="X996" s="13"/>
      <c r="AA99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9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96" s="4" t="str" cm="1">
        <f t="array" aca="1" ref="AC99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96" s="4">
        <f ca="1">LEN(Table2[[#This Row],[Data Checks]])</f>
        <v>0</v>
      </c>
      <c r="AE996" s="4" t="str">
        <f>IF(LEN(TRIM(Table2[[#This Row],[Referral Date]]))=0,"",IFERROR(NETWORKDAYS(Table2[[#This Row],[Referral Date]],EOMONTH(DATE('Reporting Month'!$B$2,'Reporting Month'!$B$1,1),0),Holidays),-NETWORKDAYS(EOMONTH(DATE('Reporting Month'!$B$2,'Reporting Month'!$B$1,1),0),Table2[[#This Row],[Referral Date]],Holidays)))</f>
        <v/>
      </c>
      <c r="AF99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96" s="4" t="str">
        <f>IF(OR(Table2[[#This Row],[Referral Date]]="",Table2[[#This Row],[FTC Screening Date]]=""),"",IFERROR(DATEDIF(Table2[[#This Row],[Referral Date]],Table2[[#This Row],[FTC Screening Date]],"d"),IFERROR(IF(DATEDIF(Table2[[#This Row],[FTC Screening Date]],Table2[[#This Row],[Referral Date]],"d")&gt;0,0,""),"")))</f>
        <v/>
      </c>
      <c r="AH996" s="4" t="str">
        <f>IFERROR(VLOOKUP(Table2[[#This Row],[Agency Name]],'Dropdown Values'!A:B,2,FALSE),"")</f>
        <v/>
      </c>
      <c r="AI996" s="2" t="str">
        <f>IF(OR(Table2[[#This Row],[Current Investigation Start Date]]="",Table2[[#This Row],[Referral Date]]=""),"",IFERROR(NETWORKDAYS(I996,J996,Holidays),""))</f>
        <v/>
      </c>
      <c r="AJ996" s="2" t="str">
        <f>IF(OR(Table2[[#This Row],[Initial Engagement Attempt Date]]="",Table2[[#This Row],[FTC Screening Date]]=""),"",IFERROR(NETWORKDAYS(Table2[[#This Row],[Initial Engagement Attempt Date]],Table2[[#This Row],[FTC Screening Date]],Holidays),""))</f>
        <v/>
      </c>
      <c r="AK99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96" s="4">
        <f>COUNTIFS(Table2[Agency Name],Table2[[#This Row],[Agency Name]],Table2[Client ID],Table2[[#This Row],[Client ID]])</f>
        <v>0</v>
      </c>
    </row>
    <row r="997" spans="12:38">
      <c r="L997" s="13"/>
      <c r="M997" s="13"/>
      <c r="N997" s="13"/>
      <c r="P997" s="13"/>
      <c r="W997" s="13"/>
      <c r="X997" s="13"/>
      <c r="AA99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9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97" s="4" t="str" cm="1">
        <f t="array" aca="1" ref="AC99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97" s="4">
        <f ca="1">LEN(Table2[[#This Row],[Data Checks]])</f>
        <v>0</v>
      </c>
      <c r="AE997" s="4" t="str">
        <f>IF(LEN(TRIM(Table2[[#This Row],[Referral Date]]))=0,"",IFERROR(NETWORKDAYS(Table2[[#This Row],[Referral Date]],EOMONTH(DATE('Reporting Month'!$B$2,'Reporting Month'!$B$1,1),0),Holidays),-NETWORKDAYS(EOMONTH(DATE('Reporting Month'!$B$2,'Reporting Month'!$B$1,1),0),Table2[[#This Row],[Referral Date]],Holidays)))</f>
        <v/>
      </c>
      <c r="AF99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97" s="4" t="str">
        <f>IF(OR(Table2[[#This Row],[Referral Date]]="",Table2[[#This Row],[FTC Screening Date]]=""),"",IFERROR(DATEDIF(Table2[[#This Row],[Referral Date]],Table2[[#This Row],[FTC Screening Date]],"d"),IFERROR(IF(DATEDIF(Table2[[#This Row],[FTC Screening Date]],Table2[[#This Row],[Referral Date]],"d")&gt;0,0,""),"")))</f>
        <v/>
      </c>
      <c r="AH997" s="4" t="str">
        <f>IFERROR(VLOOKUP(Table2[[#This Row],[Agency Name]],'Dropdown Values'!A:B,2,FALSE),"")</f>
        <v/>
      </c>
      <c r="AI997" s="2" t="str">
        <f>IF(OR(Table2[[#This Row],[Current Investigation Start Date]]="",Table2[[#This Row],[Referral Date]]=""),"",IFERROR(NETWORKDAYS(I997,J997,Holidays),""))</f>
        <v/>
      </c>
      <c r="AJ997" s="2" t="str">
        <f>IF(OR(Table2[[#This Row],[Initial Engagement Attempt Date]]="",Table2[[#This Row],[FTC Screening Date]]=""),"",IFERROR(NETWORKDAYS(Table2[[#This Row],[Initial Engagement Attempt Date]],Table2[[#This Row],[FTC Screening Date]],Holidays),""))</f>
        <v/>
      </c>
      <c r="AK99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97" s="4">
        <f>COUNTIFS(Table2[Agency Name],Table2[[#This Row],[Agency Name]],Table2[Client ID],Table2[[#This Row],[Client ID]])</f>
        <v>0</v>
      </c>
    </row>
    <row r="998" spans="12:38">
      <c r="L998" s="13"/>
      <c r="M998" s="13"/>
      <c r="N998" s="13"/>
      <c r="P998" s="13"/>
      <c r="W998" s="13"/>
      <c r="X998" s="13"/>
      <c r="AA99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9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98" s="4" t="str" cm="1">
        <f t="array" aca="1" ref="AC99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98" s="4">
        <f ca="1">LEN(Table2[[#This Row],[Data Checks]])</f>
        <v>0</v>
      </c>
      <c r="AE998" s="4" t="str">
        <f>IF(LEN(TRIM(Table2[[#This Row],[Referral Date]]))=0,"",IFERROR(NETWORKDAYS(Table2[[#This Row],[Referral Date]],EOMONTH(DATE('Reporting Month'!$B$2,'Reporting Month'!$B$1,1),0),Holidays),-NETWORKDAYS(EOMONTH(DATE('Reporting Month'!$B$2,'Reporting Month'!$B$1,1),0),Table2[[#This Row],[Referral Date]],Holidays)))</f>
        <v/>
      </c>
      <c r="AF99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98" s="4" t="str">
        <f>IF(OR(Table2[[#This Row],[Referral Date]]="",Table2[[#This Row],[FTC Screening Date]]=""),"",IFERROR(DATEDIF(Table2[[#This Row],[Referral Date]],Table2[[#This Row],[FTC Screening Date]],"d"),IFERROR(IF(DATEDIF(Table2[[#This Row],[FTC Screening Date]],Table2[[#This Row],[Referral Date]],"d")&gt;0,0,""),"")))</f>
        <v/>
      </c>
      <c r="AH998" s="4" t="str">
        <f>IFERROR(VLOOKUP(Table2[[#This Row],[Agency Name]],'Dropdown Values'!A:B,2,FALSE),"")</f>
        <v/>
      </c>
      <c r="AI998" s="2" t="str">
        <f>IF(OR(Table2[[#This Row],[Current Investigation Start Date]]="",Table2[[#This Row],[Referral Date]]=""),"",IFERROR(NETWORKDAYS(I998,J998,Holidays),""))</f>
        <v/>
      </c>
      <c r="AJ998" s="2" t="str">
        <f>IF(OR(Table2[[#This Row],[Initial Engagement Attempt Date]]="",Table2[[#This Row],[FTC Screening Date]]=""),"",IFERROR(NETWORKDAYS(Table2[[#This Row],[Initial Engagement Attempt Date]],Table2[[#This Row],[FTC Screening Date]],Holidays),""))</f>
        <v/>
      </c>
      <c r="AK99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98" s="4">
        <f>COUNTIFS(Table2[Agency Name],Table2[[#This Row],[Agency Name]],Table2[Client ID],Table2[[#This Row],[Client ID]])</f>
        <v>0</v>
      </c>
    </row>
    <row r="999" spans="12:38">
      <c r="L999" s="13"/>
      <c r="M999" s="13"/>
      <c r="N999" s="13"/>
      <c r="P999" s="13"/>
      <c r="W999" s="13"/>
      <c r="X999" s="13"/>
      <c r="AA99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99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999" s="4" t="str" cm="1">
        <f t="array" aca="1" ref="AC99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999" s="4">
        <f ca="1">LEN(Table2[[#This Row],[Data Checks]])</f>
        <v>0</v>
      </c>
      <c r="AE999" s="4" t="str">
        <f>IF(LEN(TRIM(Table2[[#This Row],[Referral Date]]))=0,"",IFERROR(NETWORKDAYS(Table2[[#This Row],[Referral Date]],EOMONTH(DATE('Reporting Month'!$B$2,'Reporting Month'!$B$1,1),0),Holidays),-NETWORKDAYS(EOMONTH(DATE('Reporting Month'!$B$2,'Reporting Month'!$B$1,1),0),Table2[[#This Row],[Referral Date]],Holidays)))</f>
        <v/>
      </c>
      <c r="AF99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999" s="4" t="str">
        <f>IF(OR(Table2[[#This Row],[Referral Date]]="",Table2[[#This Row],[FTC Screening Date]]=""),"",IFERROR(DATEDIF(Table2[[#This Row],[Referral Date]],Table2[[#This Row],[FTC Screening Date]],"d"),IFERROR(IF(DATEDIF(Table2[[#This Row],[FTC Screening Date]],Table2[[#This Row],[Referral Date]],"d")&gt;0,0,""),"")))</f>
        <v/>
      </c>
      <c r="AH999" s="4" t="str">
        <f>IFERROR(VLOOKUP(Table2[[#This Row],[Agency Name]],'Dropdown Values'!A:B,2,FALSE),"")</f>
        <v/>
      </c>
      <c r="AI999" s="2" t="str">
        <f>IF(OR(Table2[[#This Row],[Current Investigation Start Date]]="",Table2[[#This Row],[Referral Date]]=""),"",IFERROR(NETWORKDAYS(I999,J999,Holidays),""))</f>
        <v/>
      </c>
      <c r="AJ999" s="2" t="str">
        <f>IF(OR(Table2[[#This Row],[Initial Engagement Attempt Date]]="",Table2[[#This Row],[FTC Screening Date]]=""),"",IFERROR(NETWORKDAYS(Table2[[#This Row],[Initial Engagement Attempt Date]],Table2[[#This Row],[FTC Screening Date]],Holidays),""))</f>
        <v/>
      </c>
      <c r="AK99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999" s="4">
        <f>COUNTIFS(Table2[Agency Name],Table2[[#This Row],[Agency Name]],Table2[Client ID],Table2[[#This Row],[Client ID]])</f>
        <v>0</v>
      </c>
    </row>
    <row r="1000" spans="12:38">
      <c r="L1000" s="13"/>
      <c r="M1000" s="13"/>
      <c r="N1000" s="13"/>
      <c r="P1000" s="13"/>
      <c r="W1000" s="13"/>
      <c r="X1000" s="13"/>
      <c r="AA100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0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00" s="4" t="str" cm="1">
        <f t="array" aca="1" ref="AC100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00" s="4">
        <f ca="1">LEN(Table2[[#This Row],[Data Checks]])</f>
        <v>0</v>
      </c>
      <c r="AE1000" s="4" t="str">
        <f>IF(LEN(TRIM(Table2[[#This Row],[Referral Date]]))=0,"",IFERROR(NETWORKDAYS(Table2[[#This Row],[Referral Date]],EOMONTH(DATE('Reporting Month'!$B$2,'Reporting Month'!$B$1,1),0),Holidays),-NETWORKDAYS(EOMONTH(DATE('Reporting Month'!$B$2,'Reporting Month'!$B$1,1),0),Table2[[#This Row],[Referral Date]],Holidays)))</f>
        <v/>
      </c>
      <c r="AF100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00" s="4" t="str">
        <f>IF(OR(Table2[[#This Row],[Referral Date]]="",Table2[[#This Row],[FTC Screening Date]]=""),"",IFERROR(DATEDIF(Table2[[#This Row],[Referral Date]],Table2[[#This Row],[FTC Screening Date]],"d"),IFERROR(IF(DATEDIF(Table2[[#This Row],[FTC Screening Date]],Table2[[#This Row],[Referral Date]],"d")&gt;0,0,""),"")))</f>
        <v/>
      </c>
      <c r="AH1000" s="4" t="str">
        <f>IFERROR(VLOOKUP(Table2[[#This Row],[Agency Name]],'Dropdown Values'!A:B,2,FALSE),"")</f>
        <v/>
      </c>
      <c r="AI1000" s="2" t="str">
        <f>IF(OR(Table2[[#This Row],[Current Investigation Start Date]]="",Table2[[#This Row],[Referral Date]]=""),"",IFERROR(NETWORKDAYS(I1000,J1000,Holidays),""))</f>
        <v/>
      </c>
      <c r="AJ1000" s="2" t="str">
        <f>IF(OR(Table2[[#This Row],[Initial Engagement Attempt Date]]="",Table2[[#This Row],[FTC Screening Date]]=""),"",IFERROR(NETWORKDAYS(Table2[[#This Row],[Initial Engagement Attempt Date]],Table2[[#This Row],[FTC Screening Date]],Holidays),""))</f>
        <v/>
      </c>
      <c r="AK100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00" s="4">
        <f>COUNTIFS(Table2[Agency Name],Table2[[#This Row],[Agency Name]],Table2[Client ID],Table2[[#This Row],[Client ID]])</f>
        <v>0</v>
      </c>
    </row>
    <row r="1001" spans="12:38">
      <c r="L1001" s="13"/>
      <c r="M1001" s="13"/>
      <c r="N1001" s="13"/>
      <c r="P1001" s="13"/>
      <c r="W1001" s="13"/>
      <c r="X1001" s="13"/>
      <c r="AA100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0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01" s="4" t="str" cm="1">
        <f t="array" aca="1" ref="AC100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01" s="4">
        <f ca="1">LEN(Table2[[#This Row],[Data Checks]])</f>
        <v>0</v>
      </c>
      <c r="AE1001" s="4" t="str">
        <f>IF(LEN(TRIM(Table2[[#This Row],[Referral Date]]))=0,"",IFERROR(NETWORKDAYS(Table2[[#This Row],[Referral Date]],EOMONTH(DATE('Reporting Month'!$B$2,'Reporting Month'!$B$1,1),0),Holidays),-NETWORKDAYS(EOMONTH(DATE('Reporting Month'!$B$2,'Reporting Month'!$B$1,1),0),Table2[[#This Row],[Referral Date]],Holidays)))</f>
        <v/>
      </c>
      <c r="AF100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01" s="4" t="str">
        <f>IF(OR(Table2[[#This Row],[Referral Date]]="",Table2[[#This Row],[FTC Screening Date]]=""),"",IFERROR(DATEDIF(Table2[[#This Row],[Referral Date]],Table2[[#This Row],[FTC Screening Date]],"d"),IFERROR(IF(DATEDIF(Table2[[#This Row],[FTC Screening Date]],Table2[[#This Row],[Referral Date]],"d")&gt;0,0,""),"")))</f>
        <v/>
      </c>
      <c r="AH1001" s="4" t="str">
        <f>IFERROR(VLOOKUP(Table2[[#This Row],[Agency Name]],'Dropdown Values'!A:B,2,FALSE),"")</f>
        <v/>
      </c>
      <c r="AI1001" s="2" t="str">
        <f>IF(OR(Table2[[#This Row],[Current Investigation Start Date]]="",Table2[[#This Row],[Referral Date]]=""),"",IFERROR(NETWORKDAYS(I1001,J1001,Holidays),""))</f>
        <v/>
      </c>
      <c r="AJ1001" s="2" t="str">
        <f>IF(OR(Table2[[#This Row],[Initial Engagement Attempt Date]]="",Table2[[#This Row],[FTC Screening Date]]=""),"",IFERROR(NETWORKDAYS(Table2[[#This Row],[Initial Engagement Attempt Date]],Table2[[#This Row],[FTC Screening Date]],Holidays),""))</f>
        <v/>
      </c>
      <c r="AK100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01" s="4">
        <f>COUNTIFS(Table2[Agency Name],Table2[[#This Row],[Agency Name]],Table2[Client ID],Table2[[#This Row],[Client ID]])</f>
        <v>0</v>
      </c>
    </row>
    <row r="1002" spans="12:38">
      <c r="L1002" s="13"/>
      <c r="M1002" s="13"/>
      <c r="N1002" s="13"/>
      <c r="P1002" s="13"/>
      <c r="W1002" s="13"/>
      <c r="X1002" s="13"/>
      <c r="AA100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0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02" s="4" t="str" cm="1">
        <f t="array" aca="1" ref="AC100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02" s="4">
        <f ca="1">LEN(Table2[[#This Row],[Data Checks]])</f>
        <v>0</v>
      </c>
      <c r="AE1002" s="4" t="str">
        <f>IF(LEN(TRIM(Table2[[#This Row],[Referral Date]]))=0,"",IFERROR(NETWORKDAYS(Table2[[#This Row],[Referral Date]],EOMONTH(DATE('Reporting Month'!$B$2,'Reporting Month'!$B$1,1),0),Holidays),-NETWORKDAYS(EOMONTH(DATE('Reporting Month'!$B$2,'Reporting Month'!$B$1,1),0),Table2[[#This Row],[Referral Date]],Holidays)))</f>
        <v/>
      </c>
      <c r="AF100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02" s="4" t="str">
        <f>IF(OR(Table2[[#This Row],[Referral Date]]="",Table2[[#This Row],[FTC Screening Date]]=""),"",IFERROR(DATEDIF(Table2[[#This Row],[Referral Date]],Table2[[#This Row],[FTC Screening Date]],"d"),IFERROR(IF(DATEDIF(Table2[[#This Row],[FTC Screening Date]],Table2[[#This Row],[Referral Date]],"d")&gt;0,0,""),"")))</f>
        <v/>
      </c>
      <c r="AH1002" s="4" t="str">
        <f>IFERROR(VLOOKUP(Table2[[#This Row],[Agency Name]],'Dropdown Values'!A:B,2,FALSE),"")</f>
        <v/>
      </c>
      <c r="AI1002" s="2" t="str">
        <f>IF(OR(Table2[[#This Row],[Current Investigation Start Date]]="",Table2[[#This Row],[Referral Date]]=""),"",IFERROR(NETWORKDAYS(I1002,J1002,Holidays),""))</f>
        <v/>
      </c>
      <c r="AJ1002" s="2" t="str">
        <f>IF(OR(Table2[[#This Row],[Initial Engagement Attempt Date]]="",Table2[[#This Row],[FTC Screening Date]]=""),"",IFERROR(NETWORKDAYS(Table2[[#This Row],[Initial Engagement Attempt Date]],Table2[[#This Row],[FTC Screening Date]],Holidays),""))</f>
        <v/>
      </c>
      <c r="AK100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02" s="4">
        <f>COUNTIFS(Table2[Agency Name],Table2[[#This Row],[Agency Name]],Table2[Client ID],Table2[[#This Row],[Client ID]])</f>
        <v>0</v>
      </c>
    </row>
    <row r="1003" spans="12:38">
      <c r="L1003" s="13"/>
      <c r="M1003" s="13"/>
      <c r="N1003" s="13"/>
      <c r="P1003" s="13"/>
      <c r="W1003" s="13"/>
      <c r="X1003" s="13"/>
      <c r="AA100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0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03" s="4" t="str" cm="1">
        <f t="array" aca="1" ref="AC100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03" s="4">
        <f ca="1">LEN(Table2[[#This Row],[Data Checks]])</f>
        <v>0</v>
      </c>
      <c r="AE1003" s="4" t="str">
        <f>IF(LEN(TRIM(Table2[[#This Row],[Referral Date]]))=0,"",IFERROR(NETWORKDAYS(Table2[[#This Row],[Referral Date]],EOMONTH(DATE('Reporting Month'!$B$2,'Reporting Month'!$B$1,1),0),Holidays),-NETWORKDAYS(EOMONTH(DATE('Reporting Month'!$B$2,'Reporting Month'!$B$1,1),0),Table2[[#This Row],[Referral Date]],Holidays)))</f>
        <v/>
      </c>
      <c r="AF100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03" s="4" t="str">
        <f>IF(OR(Table2[[#This Row],[Referral Date]]="",Table2[[#This Row],[FTC Screening Date]]=""),"",IFERROR(DATEDIF(Table2[[#This Row],[Referral Date]],Table2[[#This Row],[FTC Screening Date]],"d"),IFERROR(IF(DATEDIF(Table2[[#This Row],[FTC Screening Date]],Table2[[#This Row],[Referral Date]],"d")&gt;0,0,""),"")))</f>
        <v/>
      </c>
      <c r="AH1003" s="4" t="str">
        <f>IFERROR(VLOOKUP(Table2[[#This Row],[Agency Name]],'Dropdown Values'!A:B,2,FALSE),"")</f>
        <v/>
      </c>
      <c r="AI1003" s="2" t="str">
        <f>IF(OR(Table2[[#This Row],[Current Investigation Start Date]]="",Table2[[#This Row],[Referral Date]]=""),"",IFERROR(NETWORKDAYS(I1003,J1003,Holidays),""))</f>
        <v/>
      </c>
      <c r="AJ1003" s="2" t="str">
        <f>IF(OR(Table2[[#This Row],[Initial Engagement Attempt Date]]="",Table2[[#This Row],[FTC Screening Date]]=""),"",IFERROR(NETWORKDAYS(Table2[[#This Row],[Initial Engagement Attempt Date]],Table2[[#This Row],[FTC Screening Date]],Holidays),""))</f>
        <v/>
      </c>
      <c r="AK100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03" s="4">
        <f>COUNTIFS(Table2[Agency Name],Table2[[#This Row],[Agency Name]],Table2[Client ID],Table2[[#This Row],[Client ID]])</f>
        <v>0</v>
      </c>
    </row>
    <row r="1004" spans="12:38">
      <c r="L1004" s="13"/>
      <c r="M1004" s="13"/>
      <c r="N1004" s="13"/>
      <c r="P1004" s="13"/>
      <c r="W1004" s="13"/>
      <c r="X1004" s="13"/>
      <c r="AA100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0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04" s="4" t="str" cm="1">
        <f t="array" aca="1" ref="AC100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04" s="4">
        <f ca="1">LEN(Table2[[#This Row],[Data Checks]])</f>
        <v>0</v>
      </c>
      <c r="AE1004" s="4" t="str">
        <f>IF(LEN(TRIM(Table2[[#This Row],[Referral Date]]))=0,"",IFERROR(NETWORKDAYS(Table2[[#This Row],[Referral Date]],EOMONTH(DATE('Reporting Month'!$B$2,'Reporting Month'!$B$1,1),0),Holidays),-NETWORKDAYS(EOMONTH(DATE('Reporting Month'!$B$2,'Reporting Month'!$B$1,1),0),Table2[[#This Row],[Referral Date]],Holidays)))</f>
        <v/>
      </c>
      <c r="AF100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04" s="4" t="str">
        <f>IF(OR(Table2[[#This Row],[Referral Date]]="",Table2[[#This Row],[FTC Screening Date]]=""),"",IFERROR(DATEDIF(Table2[[#This Row],[Referral Date]],Table2[[#This Row],[FTC Screening Date]],"d"),IFERROR(IF(DATEDIF(Table2[[#This Row],[FTC Screening Date]],Table2[[#This Row],[Referral Date]],"d")&gt;0,0,""),"")))</f>
        <v/>
      </c>
      <c r="AH1004" s="4" t="str">
        <f>IFERROR(VLOOKUP(Table2[[#This Row],[Agency Name]],'Dropdown Values'!A:B,2,FALSE),"")</f>
        <v/>
      </c>
      <c r="AI1004" s="2" t="str">
        <f>IF(OR(Table2[[#This Row],[Current Investigation Start Date]]="",Table2[[#This Row],[Referral Date]]=""),"",IFERROR(NETWORKDAYS(I1004,J1004,Holidays),""))</f>
        <v/>
      </c>
      <c r="AJ1004" s="2" t="str">
        <f>IF(OR(Table2[[#This Row],[Initial Engagement Attempt Date]]="",Table2[[#This Row],[FTC Screening Date]]=""),"",IFERROR(NETWORKDAYS(Table2[[#This Row],[Initial Engagement Attempt Date]],Table2[[#This Row],[FTC Screening Date]],Holidays),""))</f>
        <v/>
      </c>
      <c r="AK100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04" s="4">
        <f>COUNTIFS(Table2[Agency Name],Table2[[#This Row],[Agency Name]],Table2[Client ID],Table2[[#This Row],[Client ID]])</f>
        <v>0</v>
      </c>
    </row>
    <row r="1005" spans="12:38">
      <c r="L1005" s="13"/>
      <c r="M1005" s="13"/>
      <c r="N1005" s="13"/>
      <c r="P1005" s="13"/>
      <c r="W1005" s="13"/>
      <c r="X1005" s="13"/>
      <c r="AA100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0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05" s="4" t="str" cm="1">
        <f t="array" aca="1" ref="AC100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05" s="4">
        <f ca="1">LEN(Table2[[#This Row],[Data Checks]])</f>
        <v>0</v>
      </c>
      <c r="AE1005" s="4" t="str">
        <f>IF(LEN(TRIM(Table2[[#This Row],[Referral Date]]))=0,"",IFERROR(NETWORKDAYS(Table2[[#This Row],[Referral Date]],EOMONTH(DATE('Reporting Month'!$B$2,'Reporting Month'!$B$1,1),0),Holidays),-NETWORKDAYS(EOMONTH(DATE('Reporting Month'!$B$2,'Reporting Month'!$B$1,1),0),Table2[[#This Row],[Referral Date]],Holidays)))</f>
        <v/>
      </c>
      <c r="AF100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05" s="4" t="str">
        <f>IF(OR(Table2[[#This Row],[Referral Date]]="",Table2[[#This Row],[FTC Screening Date]]=""),"",IFERROR(DATEDIF(Table2[[#This Row],[Referral Date]],Table2[[#This Row],[FTC Screening Date]],"d"),IFERROR(IF(DATEDIF(Table2[[#This Row],[FTC Screening Date]],Table2[[#This Row],[Referral Date]],"d")&gt;0,0,""),"")))</f>
        <v/>
      </c>
      <c r="AH1005" s="4" t="str">
        <f>IFERROR(VLOOKUP(Table2[[#This Row],[Agency Name]],'Dropdown Values'!A:B,2,FALSE),"")</f>
        <v/>
      </c>
      <c r="AI1005" s="2" t="str">
        <f>IF(OR(Table2[[#This Row],[Current Investigation Start Date]]="",Table2[[#This Row],[Referral Date]]=""),"",IFERROR(NETWORKDAYS(I1005,J1005,Holidays),""))</f>
        <v/>
      </c>
      <c r="AJ1005" s="2" t="str">
        <f>IF(OR(Table2[[#This Row],[Initial Engagement Attempt Date]]="",Table2[[#This Row],[FTC Screening Date]]=""),"",IFERROR(NETWORKDAYS(Table2[[#This Row],[Initial Engagement Attempt Date]],Table2[[#This Row],[FTC Screening Date]],Holidays),""))</f>
        <v/>
      </c>
      <c r="AK100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05" s="4">
        <f>COUNTIFS(Table2[Agency Name],Table2[[#This Row],[Agency Name]],Table2[Client ID],Table2[[#This Row],[Client ID]])</f>
        <v>0</v>
      </c>
    </row>
    <row r="1006" spans="12:38">
      <c r="L1006" s="13"/>
      <c r="M1006" s="13"/>
      <c r="N1006" s="13"/>
      <c r="P1006" s="13"/>
      <c r="W1006" s="13"/>
      <c r="X1006" s="13"/>
      <c r="AA100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0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06" s="4" t="str" cm="1">
        <f t="array" aca="1" ref="AC100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06" s="4">
        <f ca="1">LEN(Table2[[#This Row],[Data Checks]])</f>
        <v>0</v>
      </c>
      <c r="AE1006" s="4" t="str">
        <f>IF(LEN(TRIM(Table2[[#This Row],[Referral Date]]))=0,"",IFERROR(NETWORKDAYS(Table2[[#This Row],[Referral Date]],EOMONTH(DATE('Reporting Month'!$B$2,'Reporting Month'!$B$1,1),0),Holidays),-NETWORKDAYS(EOMONTH(DATE('Reporting Month'!$B$2,'Reporting Month'!$B$1,1),0),Table2[[#This Row],[Referral Date]],Holidays)))</f>
        <v/>
      </c>
      <c r="AF100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06" s="4" t="str">
        <f>IF(OR(Table2[[#This Row],[Referral Date]]="",Table2[[#This Row],[FTC Screening Date]]=""),"",IFERROR(DATEDIF(Table2[[#This Row],[Referral Date]],Table2[[#This Row],[FTC Screening Date]],"d"),IFERROR(IF(DATEDIF(Table2[[#This Row],[FTC Screening Date]],Table2[[#This Row],[Referral Date]],"d")&gt;0,0,""),"")))</f>
        <v/>
      </c>
      <c r="AH1006" s="4" t="str">
        <f>IFERROR(VLOOKUP(Table2[[#This Row],[Agency Name]],'Dropdown Values'!A:B,2,FALSE),"")</f>
        <v/>
      </c>
      <c r="AI1006" s="2" t="str">
        <f>IF(OR(Table2[[#This Row],[Current Investigation Start Date]]="",Table2[[#This Row],[Referral Date]]=""),"",IFERROR(NETWORKDAYS(I1006,J1006,Holidays),""))</f>
        <v/>
      </c>
      <c r="AJ1006" s="2" t="str">
        <f>IF(OR(Table2[[#This Row],[Initial Engagement Attempt Date]]="",Table2[[#This Row],[FTC Screening Date]]=""),"",IFERROR(NETWORKDAYS(Table2[[#This Row],[Initial Engagement Attempt Date]],Table2[[#This Row],[FTC Screening Date]],Holidays),""))</f>
        <v/>
      </c>
      <c r="AK100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06" s="4">
        <f>COUNTIFS(Table2[Agency Name],Table2[[#This Row],[Agency Name]],Table2[Client ID],Table2[[#This Row],[Client ID]])</f>
        <v>0</v>
      </c>
    </row>
    <row r="1007" spans="12:38">
      <c r="L1007" s="13"/>
      <c r="M1007" s="13"/>
      <c r="N1007" s="13"/>
      <c r="P1007" s="13"/>
      <c r="W1007" s="13"/>
      <c r="X1007" s="13"/>
      <c r="AA100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0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07" s="4" t="str" cm="1">
        <f t="array" aca="1" ref="AC100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07" s="4">
        <f ca="1">LEN(Table2[[#This Row],[Data Checks]])</f>
        <v>0</v>
      </c>
      <c r="AE1007" s="4" t="str">
        <f>IF(LEN(TRIM(Table2[[#This Row],[Referral Date]]))=0,"",IFERROR(NETWORKDAYS(Table2[[#This Row],[Referral Date]],EOMONTH(DATE('Reporting Month'!$B$2,'Reporting Month'!$B$1,1),0),Holidays),-NETWORKDAYS(EOMONTH(DATE('Reporting Month'!$B$2,'Reporting Month'!$B$1,1),0),Table2[[#This Row],[Referral Date]],Holidays)))</f>
        <v/>
      </c>
      <c r="AF100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07" s="4" t="str">
        <f>IF(OR(Table2[[#This Row],[Referral Date]]="",Table2[[#This Row],[FTC Screening Date]]=""),"",IFERROR(DATEDIF(Table2[[#This Row],[Referral Date]],Table2[[#This Row],[FTC Screening Date]],"d"),IFERROR(IF(DATEDIF(Table2[[#This Row],[FTC Screening Date]],Table2[[#This Row],[Referral Date]],"d")&gt;0,0,""),"")))</f>
        <v/>
      </c>
      <c r="AH1007" s="4" t="str">
        <f>IFERROR(VLOOKUP(Table2[[#This Row],[Agency Name]],'Dropdown Values'!A:B,2,FALSE),"")</f>
        <v/>
      </c>
      <c r="AI1007" s="2" t="str">
        <f>IF(OR(Table2[[#This Row],[Current Investigation Start Date]]="",Table2[[#This Row],[Referral Date]]=""),"",IFERROR(NETWORKDAYS(I1007,J1007,Holidays),""))</f>
        <v/>
      </c>
      <c r="AJ1007" s="2" t="str">
        <f>IF(OR(Table2[[#This Row],[Initial Engagement Attempt Date]]="",Table2[[#This Row],[FTC Screening Date]]=""),"",IFERROR(NETWORKDAYS(Table2[[#This Row],[Initial Engagement Attempt Date]],Table2[[#This Row],[FTC Screening Date]],Holidays),""))</f>
        <v/>
      </c>
      <c r="AK100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07" s="4">
        <f>COUNTIFS(Table2[Agency Name],Table2[[#This Row],[Agency Name]],Table2[Client ID],Table2[[#This Row],[Client ID]])</f>
        <v>0</v>
      </c>
    </row>
    <row r="1008" spans="12:38">
      <c r="L1008" s="13"/>
      <c r="M1008" s="13"/>
      <c r="N1008" s="13"/>
      <c r="P1008" s="13"/>
      <c r="W1008" s="13"/>
      <c r="X1008" s="13"/>
      <c r="AA100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0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08" s="4" t="str" cm="1">
        <f t="array" aca="1" ref="AC100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08" s="4">
        <f ca="1">LEN(Table2[[#This Row],[Data Checks]])</f>
        <v>0</v>
      </c>
      <c r="AE1008" s="4" t="str">
        <f>IF(LEN(TRIM(Table2[[#This Row],[Referral Date]]))=0,"",IFERROR(NETWORKDAYS(Table2[[#This Row],[Referral Date]],EOMONTH(DATE('Reporting Month'!$B$2,'Reporting Month'!$B$1,1),0),Holidays),-NETWORKDAYS(EOMONTH(DATE('Reporting Month'!$B$2,'Reporting Month'!$B$1,1),0),Table2[[#This Row],[Referral Date]],Holidays)))</f>
        <v/>
      </c>
      <c r="AF100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08" s="4" t="str">
        <f>IF(OR(Table2[[#This Row],[Referral Date]]="",Table2[[#This Row],[FTC Screening Date]]=""),"",IFERROR(DATEDIF(Table2[[#This Row],[Referral Date]],Table2[[#This Row],[FTC Screening Date]],"d"),IFERROR(IF(DATEDIF(Table2[[#This Row],[FTC Screening Date]],Table2[[#This Row],[Referral Date]],"d")&gt;0,0,""),"")))</f>
        <v/>
      </c>
      <c r="AH1008" s="4" t="str">
        <f>IFERROR(VLOOKUP(Table2[[#This Row],[Agency Name]],'Dropdown Values'!A:B,2,FALSE),"")</f>
        <v/>
      </c>
      <c r="AI1008" s="2" t="str">
        <f>IF(OR(Table2[[#This Row],[Current Investigation Start Date]]="",Table2[[#This Row],[Referral Date]]=""),"",IFERROR(NETWORKDAYS(I1008,J1008,Holidays),""))</f>
        <v/>
      </c>
      <c r="AJ1008" s="2" t="str">
        <f>IF(OR(Table2[[#This Row],[Initial Engagement Attempt Date]]="",Table2[[#This Row],[FTC Screening Date]]=""),"",IFERROR(NETWORKDAYS(Table2[[#This Row],[Initial Engagement Attempt Date]],Table2[[#This Row],[FTC Screening Date]],Holidays),""))</f>
        <v/>
      </c>
      <c r="AK100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08" s="4">
        <f>COUNTIFS(Table2[Agency Name],Table2[[#This Row],[Agency Name]],Table2[Client ID],Table2[[#This Row],[Client ID]])</f>
        <v>0</v>
      </c>
    </row>
    <row r="1009" spans="12:38">
      <c r="L1009" s="13"/>
      <c r="M1009" s="13"/>
      <c r="N1009" s="13"/>
      <c r="P1009" s="13"/>
      <c r="W1009" s="13"/>
      <c r="X1009" s="13"/>
      <c r="AA100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0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09" s="4" t="str" cm="1">
        <f t="array" aca="1" ref="AC100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09" s="4">
        <f ca="1">LEN(Table2[[#This Row],[Data Checks]])</f>
        <v>0</v>
      </c>
      <c r="AE1009" s="4" t="str">
        <f>IF(LEN(TRIM(Table2[[#This Row],[Referral Date]]))=0,"",IFERROR(NETWORKDAYS(Table2[[#This Row],[Referral Date]],EOMONTH(DATE('Reporting Month'!$B$2,'Reporting Month'!$B$1,1),0),Holidays),-NETWORKDAYS(EOMONTH(DATE('Reporting Month'!$B$2,'Reporting Month'!$B$1,1),0),Table2[[#This Row],[Referral Date]],Holidays)))</f>
        <v/>
      </c>
      <c r="AF100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09" s="4" t="str">
        <f>IF(OR(Table2[[#This Row],[Referral Date]]="",Table2[[#This Row],[FTC Screening Date]]=""),"",IFERROR(DATEDIF(Table2[[#This Row],[Referral Date]],Table2[[#This Row],[FTC Screening Date]],"d"),IFERROR(IF(DATEDIF(Table2[[#This Row],[FTC Screening Date]],Table2[[#This Row],[Referral Date]],"d")&gt;0,0,""),"")))</f>
        <v/>
      </c>
      <c r="AH1009" s="4" t="str">
        <f>IFERROR(VLOOKUP(Table2[[#This Row],[Agency Name]],'Dropdown Values'!A:B,2,FALSE),"")</f>
        <v/>
      </c>
      <c r="AI1009" s="2" t="str">
        <f>IF(OR(Table2[[#This Row],[Current Investigation Start Date]]="",Table2[[#This Row],[Referral Date]]=""),"",IFERROR(NETWORKDAYS(I1009,J1009,Holidays),""))</f>
        <v/>
      </c>
      <c r="AJ1009" s="2" t="str">
        <f>IF(OR(Table2[[#This Row],[Initial Engagement Attempt Date]]="",Table2[[#This Row],[FTC Screening Date]]=""),"",IFERROR(NETWORKDAYS(Table2[[#This Row],[Initial Engagement Attempt Date]],Table2[[#This Row],[FTC Screening Date]],Holidays),""))</f>
        <v/>
      </c>
      <c r="AK100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09" s="4">
        <f>COUNTIFS(Table2[Agency Name],Table2[[#This Row],[Agency Name]],Table2[Client ID],Table2[[#This Row],[Client ID]])</f>
        <v>0</v>
      </c>
    </row>
    <row r="1010" spans="12:38">
      <c r="L1010" s="13"/>
      <c r="M1010" s="13"/>
      <c r="N1010" s="13"/>
      <c r="P1010" s="13"/>
      <c r="W1010" s="13"/>
      <c r="X1010" s="13"/>
      <c r="AA101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1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10" s="4" t="str" cm="1">
        <f t="array" aca="1" ref="AC101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10" s="4">
        <f ca="1">LEN(Table2[[#This Row],[Data Checks]])</f>
        <v>0</v>
      </c>
      <c r="AE1010" s="4" t="str">
        <f>IF(LEN(TRIM(Table2[[#This Row],[Referral Date]]))=0,"",IFERROR(NETWORKDAYS(Table2[[#This Row],[Referral Date]],EOMONTH(DATE('Reporting Month'!$B$2,'Reporting Month'!$B$1,1),0),Holidays),-NETWORKDAYS(EOMONTH(DATE('Reporting Month'!$B$2,'Reporting Month'!$B$1,1),0),Table2[[#This Row],[Referral Date]],Holidays)))</f>
        <v/>
      </c>
      <c r="AF101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10" s="4" t="str">
        <f>IF(OR(Table2[[#This Row],[Referral Date]]="",Table2[[#This Row],[FTC Screening Date]]=""),"",IFERROR(DATEDIF(Table2[[#This Row],[Referral Date]],Table2[[#This Row],[FTC Screening Date]],"d"),IFERROR(IF(DATEDIF(Table2[[#This Row],[FTC Screening Date]],Table2[[#This Row],[Referral Date]],"d")&gt;0,0,""),"")))</f>
        <v/>
      </c>
      <c r="AH1010" s="4" t="str">
        <f>IFERROR(VLOOKUP(Table2[[#This Row],[Agency Name]],'Dropdown Values'!A:B,2,FALSE),"")</f>
        <v/>
      </c>
      <c r="AI1010" s="2" t="str">
        <f>IF(OR(Table2[[#This Row],[Current Investigation Start Date]]="",Table2[[#This Row],[Referral Date]]=""),"",IFERROR(NETWORKDAYS(I1010,J1010,Holidays),""))</f>
        <v/>
      </c>
      <c r="AJ1010" s="2" t="str">
        <f>IF(OR(Table2[[#This Row],[Initial Engagement Attempt Date]]="",Table2[[#This Row],[FTC Screening Date]]=""),"",IFERROR(NETWORKDAYS(Table2[[#This Row],[Initial Engagement Attempt Date]],Table2[[#This Row],[FTC Screening Date]],Holidays),""))</f>
        <v/>
      </c>
      <c r="AK101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10" s="4">
        <f>COUNTIFS(Table2[Agency Name],Table2[[#This Row],[Agency Name]],Table2[Client ID],Table2[[#This Row],[Client ID]])</f>
        <v>0</v>
      </c>
    </row>
    <row r="1011" spans="12:38">
      <c r="L1011" s="13"/>
      <c r="M1011" s="13"/>
      <c r="N1011" s="13"/>
      <c r="P1011" s="13"/>
      <c r="W1011" s="13"/>
      <c r="X1011" s="13"/>
      <c r="AA101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1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11" s="4" t="str" cm="1">
        <f t="array" aca="1" ref="AC101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11" s="4">
        <f ca="1">LEN(Table2[[#This Row],[Data Checks]])</f>
        <v>0</v>
      </c>
      <c r="AE1011" s="4" t="str">
        <f>IF(LEN(TRIM(Table2[[#This Row],[Referral Date]]))=0,"",IFERROR(NETWORKDAYS(Table2[[#This Row],[Referral Date]],EOMONTH(DATE('Reporting Month'!$B$2,'Reporting Month'!$B$1,1),0),Holidays),-NETWORKDAYS(EOMONTH(DATE('Reporting Month'!$B$2,'Reporting Month'!$B$1,1),0),Table2[[#This Row],[Referral Date]],Holidays)))</f>
        <v/>
      </c>
      <c r="AF101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11" s="4" t="str">
        <f>IF(OR(Table2[[#This Row],[Referral Date]]="",Table2[[#This Row],[FTC Screening Date]]=""),"",IFERROR(DATEDIF(Table2[[#This Row],[Referral Date]],Table2[[#This Row],[FTC Screening Date]],"d"),IFERROR(IF(DATEDIF(Table2[[#This Row],[FTC Screening Date]],Table2[[#This Row],[Referral Date]],"d")&gt;0,0,""),"")))</f>
        <v/>
      </c>
      <c r="AH1011" s="4" t="str">
        <f>IFERROR(VLOOKUP(Table2[[#This Row],[Agency Name]],'Dropdown Values'!A:B,2,FALSE),"")</f>
        <v/>
      </c>
      <c r="AI1011" s="2" t="str">
        <f>IF(OR(Table2[[#This Row],[Current Investigation Start Date]]="",Table2[[#This Row],[Referral Date]]=""),"",IFERROR(NETWORKDAYS(I1011,J1011,Holidays),""))</f>
        <v/>
      </c>
      <c r="AJ1011" s="2" t="str">
        <f>IF(OR(Table2[[#This Row],[Initial Engagement Attempt Date]]="",Table2[[#This Row],[FTC Screening Date]]=""),"",IFERROR(NETWORKDAYS(Table2[[#This Row],[Initial Engagement Attempt Date]],Table2[[#This Row],[FTC Screening Date]],Holidays),""))</f>
        <v/>
      </c>
      <c r="AK101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11" s="4">
        <f>COUNTIFS(Table2[Agency Name],Table2[[#This Row],[Agency Name]],Table2[Client ID],Table2[[#This Row],[Client ID]])</f>
        <v>0</v>
      </c>
    </row>
    <row r="1012" spans="12:38">
      <c r="L1012" s="13"/>
      <c r="M1012" s="13"/>
      <c r="N1012" s="13"/>
      <c r="P1012" s="13"/>
      <c r="W1012" s="13"/>
      <c r="X1012" s="13"/>
      <c r="AA101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1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12" s="4" t="str" cm="1">
        <f t="array" aca="1" ref="AC101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12" s="4">
        <f ca="1">LEN(Table2[[#This Row],[Data Checks]])</f>
        <v>0</v>
      </c>
      <c r="AE1012" s="4" t="str">
        <f>IF(LEN(TRIM(Table2[[#This Row],[Referral Date]]))=0,"",IFERROR(NETWORKDAYS(Table2[[#This Row],[Referral Date]],EOMONTH(DATE('Reporting Month'!$B$2,'Reporting Month'!$B$1,1),0),Holidays),-NETWORKDAYS(EOMONTH(DATE('Reporting Month'!$B$2,'Reporting Month'!$B$1,1),0),Table2[[#This Row],[Referral Date]],Holidays)))</f>
        <v/>
      </c>
      <c r="AF101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12" s="4" t="str">
        <f>IF(OR(Table2[[#This Row],[Referral Date]]="",Table2[[#This Row],[FTC Screening Date]]=""),"",IFERROR(DATEDIF(Table2[[#This Row],[Referral Date]],Table2[[#This Row],[FTC Screening Date]],"d"),IFERROR(IF(DATEDIF(Table2[[#This Row],[FTC Screening Date]],Table2[[#This Row],[Referral Date]],"d")&gt;0,0,""),"")))</f>
        <v/>
      </c>
      <c r="AH1012" s="4" t="str">
        <f>IFERROR(VLOOKUP(Table2[[#This Row],[Agency Name]],'Dropdown Values'!A:B,2,FALSE),"")</f>
        <v/>
      </c>
      <c r="AI1012" s="2" t="str">
        <f>IF(OR(Table2[[#This Row],[Current Investigation Start Date]]="",Table2[[#This Row],[Referral Date]]=""),"",IFERROR(NETWORKDAYS(I1012,J1012,Holidays),""))</f>
        <v/>
      </c>
      <c r="AJ1012" s="2" t="str">
        <f>IF(OR(Table2[[#This Row],[Initial Engagement Attempt Date]]="",Table2[[#This Row],[FTC Screening Date]]=""),"",IFERROR(NETWORKDAYS(Table2[[#This Row],[Initial Engagement Attempt Date]],Table2[[#This Row],[FTC Screening Date]],Holidays),""))</f>
        <v/>
      </c>
      <c r="AK101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12" s="4">
        <f>COUNTIFS(Table2[Agency Name],Table2[[#This Row],[Agency Name]],Table2[Client ID],Table2[[#This Row],[Client ID]])</f>
        <v>0</v>
      </c>
    </row>
    <row r="1013" spans="12:38">
      <c r="L1013" s="13"/>
      <c r="M1013" s="13"/>
      <c r="N1013" s="13"/>
      <c r="P1013" s="13"/>
      <c r="W1013" s="13"/>
      <c r="X1013" s="13"/>
      <c r="AA101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1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13" s="4" t="str" cm="1">
        <f t="array" aca="1" ref="AC101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13" s="4">
        <f ca="1">LEN(Table2[[#This Row],[Data Checks]])</f>
        <v>0</v>
      </c>
      <c r="AE1013" s="4" t="str">
        <f>IF(LEN(TRIM(Table2[[#This Row],[Referral Date]]))=0,"",IFERROR(NETWORKDAYS(Table2[[#This Row],[Referral Date]],EOMONTH(DATE('Reporting Month'!$B$2,'Reporting Month'!$B$1,1),0),Holidays),-NETWORKDAYS(EOMONTH(DATE('Reporting Month'!$B$2,'Reporting Month'!$B$1,1),0),Table2[[#This Row],[Referral Date]],Holidays)))</f>
        <v/>
      </c>
      <c r="AF101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13" s="4" t="str">
        <f>IF(OR(Table2[[#This Row],[Referral Date]]="",Table2[[#This Row],[FTC Screening Date]]=""),"",IFERROR(DATEDIF(Table2[[#This Row],[Referral Date]],Table2[[#This Row],[FTC Screening Date]],"d"),IFERROR(IF(DATEDIF(Table2[[#This Row],[FTC Screening Date]],Table2[[#This Row],[Referral Date]],"d")&gt;0,0,""),"")))</f>
        <v/>
      </c>
      <c r="AH1013" s="4" t="str">
        <f>IFERROR(VLOOKUP(Table2[[#This Row],[Agency Name]],'Dropdown Values'!A:B,2,FALSE),"")</f>
        <v/>
      </c>
      <c r="AI1013" s="2" t="str">
        <f>IF(OR(Table2[[#This Row],[Current Investigation Start Date]]="",Table2[[#This Row],[Referral Date]]=""),"",IFERROR(NETWORKDAYS(I1013,J1013,Holidays),""))</f>
        <v/>
      </c>
      <c r="AJ1013" s="2" t="str">
        <f>IF(OR(Table2[[#This Row],[Initial Engagement Attempt Date]]="",Table2[[#This Row],[FTC Screening Date]]=""),"",IFERROR(NETWORKDAYS(Table2[[#This Row],[Initial Engagement Attempt Date]],Table2[[#This Row],[FTC Screening Date]],Holidays),""))</f>
        <v/>
      </c>
      <c r="AK101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13" s="4">
        <f>COUNTIFS(Table2[Agency Name],Table2[[#This Row],[Agency Name]],Table2[Client ID],Table2[[#This Row],[Client ID]])</f>
        <v>0</v>
      </c>
    </row>
    <row r="1014" spans="12:38">
      <c r="L1014" s="13"/>
      <c r="M1014" s="13"/>
      <c r="N1014" s="13"/>
      <c r="P1014" s="13"/>
      <c r="W1014" s="13"/>
      <c r="X1014" s="13"/>
      <c r="AA101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1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14" s="4" t="str" cm="1">
        <f t="array" aca="1" ref="AC101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14" s="4">
        <f ca="1">LEN(Table2[[#This Row],[Data Checks]])</f>
        <v>0</v>
      </c>
      <c r="AE1014" s="4" t="str">
        <f>IF(LEN(TRIM(Table2[[#This Row],[Referral Date]]))=0,"",IFERROR(NETWORKDAYS(Table2[[#This Row],[Referral Date]],EOMONTH(DATE('Reporting Month'!$B$2,'Reporting Month'!$B$1,1),0),Holidays),-NETWORKDAYS(EOMONTH(DATE('Reporting Month'!$B$2,'Reporting Month'!$B$1,1),0),Table2[[#This Row],[Referral Date]],Holidays)))</f>
        <v/>
      </c>
      <c r="AF101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14" s="4" t="str">
        <f>IF(OR(Table2[[#This Row],[Referral Date]]="",Table2[[#This Row],[FTC Screening Date]]=""),"",IFERROR(DATEDIF(Table2[[#This Row],[Referral Date]],Table2[[#This Row],[FTC Screening Date]],"d"),IFERROR(IF(DATEDIF(Table2[[#This Row],[FTC Screening Date]],Table2[[#This Row],[Referral Date]],"d")&gt;0,0,""),"")))</f>
        <v/>
      </c>
      <c r="AH1014" s="4" t="str">
        <f>IFERROR(VLOOKUP(Table2[[#This Row],[Agency Name]],'Dropdown Values'!A:B,2,FALSE),"")</f>
        <v/>
      </c>
      <c r="AI1014" s="2" t="str">
        <f>IF(OR(Table2[[#This Row],[Current Investigation Start Date]]="",Table2[[#This Row],[Referral Date]]=""),"",IFERROR(NETWORKDAYS(I1014,J1014,Holidays),""))</f>
        <v/>
      </c>
      <c r="AJ1014" s="2" t="str">
        <f>IF(OR(Table2[[#This Row],[Initial Engagement Attempt Date]]="",Table2[[#This Row],[FTC Screening Date]]=""),"",IFERROR(NETWORKDAYS(Table2[[#This Row],[Initial Engagement Attempt Date]],Table2[[#This Row],[FTC Screening Date]],Holidays),""))</f>
        <v/>
      </c>
      <c r="AK101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14" s="4">
        <f>COUNTIFS(Table2[Agency Name],Table2[[#This Row],[Agency Name]],Table2[Client ID],Table2[[#This Row],[Client ID]])</f>
        <v>0</v>
      </c>
    </row>
    <row r="1015" spans="12:38">
      <c r="L1015" s="13"/>
      <c r="M1015" s="13"/>
      <c r="N1015" s="13"/>
      <c r="P1015" s="13"/>
      <c r="W1015" s="13"/>
      <c r="X1015" s="13"/>
      <c r="AA101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1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15" s="4" t="str" cm="1">
        <f t="array" aca="1" ref="AC101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15" s="4">
        <f ca="1">LEN(Table2[[#This Row],[Data Checks]])</f>
        <v>0</v>
      </c>
      <c r="AE1015" s="4" t="str">
        <f>IF(LEN(TRIM(Table2[[#This Row],[Referral Date]]))=0,"",IFERROR(NETWORKDAYS(Table2[[#This Row],[Referral Date]],EOMONTH(DATE('Reporting Month'!$B$2,'Reporting Month'!$B$1,1),0),Holidays),-NETWORKDAYS(EOMONTH(DATE('Reporting Month'!$B$2,'Reporting Month'!$B$1,1),0),Table2[[#This Row],[Referral Date]],Holidays)))</f>
        <v/>
      </c>
      <c r="AF101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15" s="4" t="str">
        <f>IF(OR(Table2[[#This Row],[Referral Date]]="",Table2[[#This Row],[FTC Screening Date]]=""),"",IFERROR(DATEDIF(Table2[[#This Row],[Referral Date]],Table2[[#This Row],[FTC Screening Date]],"d"),IFERROR(IF(DATEDIF(Table2[[#This Row],[FTC Screening Date]],Table2[[#This Row],[Referral Date]],"d")&gt;0,0,""),"")))</f>
        <v/>
      </c>
      <c r="AH1015" s="4" t="str">
        <f>IFERROR(VLOOKUP(Table2[[#This Row],[Agency Name]],'Dropdown Values'!A:B,2,FALSE),"")</f>
        <v/>
      </c>
      <c r="AI1015" s="2" t="str">
        <f>IF(OR(Table2[[#This Row],[Current Investigation Start Date]]="",Table2[[#This Row],[Referral Date]]=""),"",IFERROR(NETWORKDAYS(I1015,J1015,Holidays),""))</f>
        <v/>
      </c>
      <c r="AJ1015" s="2" t="str">
        <f>IF(OR(Table2[[#This Row],[Initial Engagement Attempt Date]]="",Table2[[#This Row],[FTC Screening Date]]=""),"",IFERROR(NETWORKDAYS(Table2[[#This Row],[Initial Engagement Attempt Date]],Table2[[#This Row],[FTC Screening Date]],Holidays),""))</f>
        <v/>
      </c>
      <c r="AK101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15" s="4">
        <f>COUNTIFS(Table2[Agency Name],Table2[[#This Row],[Agency Name]],Table2[Client ID],Table2[[#This Row],[Client ID]])</f>
        <v>0</v>
      </c>
    </row>
    <row r="1016" spans="12:38">
      <c r="L1016" s="13"/>
      <c r="M1016" s="13"/>
      <c r="N1016" s="13"/>
      <c r="P1016" s="13"/>
      <c r="W1016" s="13"/>
      <c r="X1016" s="13"/>
      <c r="AA101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1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16" s="4" t="str" cm="1">
        <f t="array" aca="1" ref="AC101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16" s="4">
        <f ca="1">LEN(Table2[[#This Row],[Data Checks]])</f>
        <v>0</v>
      </c>
      <c r="AE1016" s="4" t="str">
        <f>IF(LEN(TRIM(Table2[[#This Row],[Referral Date]]))=0,"",IFERROR(NETWORKDAYS(Table2[[#This Row],[Referral Date]],EOMONTH(DATE('Reporting Month'!$B$2,'Reporting Month'!$B$1,1),0),Holidays),-NETWORKDAYS(EOMONTH(DATE('Reporting Month'!$B$2,'Reporting Month'!$B$1,1),0),Table2[[#This Row],[Referral Date]],Holidays)))</f>
        <v/>
      </c>
      <c r="AF101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16" s="4" t="str">
        <f>IF(OR(Table2[[#This Row],[Referral Date]]="",Table2[[#This Row],[FTC Screening Date]]=""),"",IFERROR(DATEDIF(Table2[[#This Row],[Referral Date]],Table2[[#This Row],[FTC Screening Date]],"d"),IFERROR(IF(DATEDIF(Table2[[#This Row],[FTC Screening Date]],Table2[[#This Row],[Referral Date]],"d")&gt;0,0,""),"")))</f>
        <v/>
      </c>
      <c r="AH1016" s="4" t="str">
        <f>IFERROR(VLOOKUP(Table2[[#This Row],[Agency Name]],'Dropdown Values'!A:B,2,FALSE),"")</f>
        <v/>
      </c>
      <c r="AI1016" s="2" t="str">
        <f>IF(OR(Table2[[#This Row],[Current Investigation Start Date]]="",Table2[[#This Row],[Referral Date]]=""),"",IFERROR(NETWORKDAYS(I1016,J1016,Holidays),""))</f>
        <v/>
      </c>
      <c r="AJ1016" s="2" t="str">
        <f>IF(OR(Table2[[#This Row],[Initial Engagement Attempt Date]]="",Table2[[#This Row],[FTC Screening Date]]=""),"",IFERROR(NETWORKDAYS(Table2[[#This Row],[Initial Engagement Attempt Date]],Table2[[#This Row],[FTC Screening Date]],Holidays),""))</f>
        <v/>
      </c>
      <c r="AK101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16" s="4">
        <f>COUNTIFS(Table2[Agency Name],Table2[[#This Row],[Agency Name]],Table2[Client ID],Table2[[#This Row],[Client ID]])</f>
        <v>0</v>
      </c>
    </row>
    <row r="1017" spans="12:38">
      <c r="L1017" s="13"/>
      <c r="M1017" s="13"/>
      <c r="N1017" s="13"/>
      <c r="P1017" s="13"/>
      <c r="W1017" s="13"/>
      <c r="X1017" s="13"/>
      <c r="AA101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1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17" s="4" t="str" cm="1">
        <f t="array" aca="1" ref="AC101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17" s="4">
        <f ca="1">LEN(Table2[[#This Row],[Data Checks]])</f>
        <v>0</v>
      </c>
      <c r="AE1017" s="4" t="str">
        <f>IF(LEN(TRIM(Table2[[#This Row],[Referral Date]]))=0,"",IFERROR(NETWORKDAYS(Table2[[#This Row],[Referral Date]],EOMONTH(DATE('Reporting Month'!$B$2,'Reporting Month'!$B$1,1),0),Holidays),-NETWORKDAYS(EOMONTH(DATE('Reporting Month'!$B$2,'Reporting Month'!$B$1,1),0),Table2[[#This Row],[Referral Date]],Holidays)))</f>
        <v/>
      </c>
      <c r="AF101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17" s="4" t="str">
        <f>IF(OR(Table2[[#This Row],[Referral Date]]="",Table2[[#This Row],[FTC Screening Date]]=""),"",IFERROR(DATEDIF(Table2[[#This Row],[Referral Date]],Table2[[#This Row],[FTC Screening Date]],"d"),IFERROR(IF(DATEDIF(Table2[[#This Row],[FTC Screening Date]],Table2[[#This Row],[Referral Date]],"d")&gt;0,0,""),"")))</f>
        <v/>
      </c>
      <c r="AH1017" s="4" t="str">
        <f>IFERROR(VLOOKUP(Table2[[#This Row],[Agency Name]],'Dropdown Values'!A:B,2,FALSE),"")</f>
        <v/>
      </c>
      <c r="AI1017" s="2" t="str">
        <f>IF(OR(Table2[[#This Row],[Current Investigation Start Date]]="",Table2[[#This Row],[Referral Date]]=""),"",IFERROR(NETWORKDAYS(I1017,J1017,Holidays),""))</f>
        <v/>
      </c>
      <c r="AJ1017" s="2" t="str">
        <f>IF(OR(Table2[[#This Row],[Initial Engagement Attempt Date]]="",Table2[[#This Row],[FTC Screening Date]]=""),"",IFERROR(NETWORKDAYS(Table2[[#This Row],[Initial Engagement Attempt Date]],Table2[[#This Row],[FTC Screening Date]],Holidays),""))</f>
        <v/>
      </c>
      <c r="AK101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17" s="4">
        <f>COUNTIFS(Table2[Agency Name],Table2[[#This Row],[Agency Name]],Table2[Client ID],Table2[[#This Row],[Client ID]])</f>
        <v>0</v>
      </c>
    </row>
    <row r="1018" spans="12:38">
      <c r="L1018" s="13"/>
      <c r="M1018" s="13"/>
      <c r="N1018" s="13"/>
      <c r="P1018" s="13"/>
      <c r="W1018" s="13"/>
      <c r="X1018" s="13"/>
      <c r="AA101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1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18" s="4" t="str" cm="1">
        <f t="array" aca="1" ref="AC101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18" s="4">
        <f ca="1">LEN(Table2[[#This Row],[Data Checks]])</f>
        <v>0</v>
      </c>
      <c r="AE1018" s="4" t="str">
        <f>IF(LEN(TRIM(Table2[[#This Row],[Referral Date]]))=0,"",IFERROR(NETWORKDAYS(Table2[[#This Row],[Referral Date]],EOMONTH(DATE('Reporting Month'!$B$2,'Reporting Month'!$B$1,1),0),Holidays),-NETWORKDAYS(EOMONTH(DATE('Reporting Month'!$B$2,'Reporting Month'!$B$1,1),0),Table2[[#This Row],[Referral Date]],Holidays)))</f>
        <v/>
      </c>
      <c r="AF101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18" s="4" t="str">
        <f>IF(OR(Table2[[#This Row],[Referral Date]]="",Table2[[#This Row],[FTC Screening Date]]=""),"",IFERROR(DATEDIF(Table2[[#This Row],[Referral Date]],Table2[[#This Row],[FTC Screening Date]],"d"),IFERROR(IF(DATEDIF(Table2[[#This Row],[FTC Screening Date]],Table2[[#This Row],[Referral Date]],"d")&gt;0,0,""),"")))</f>
        <v/>
      </c>
      <c r="AH1018" s="4" t="str">
        <f>IFERROR(VLOOKUP(Table2[[#This Row],[Agency Name]],'Dropdown Values'!A:B,2,FALSE),"")</f>
        <v/>
      </c>
      <c r="AI1018" s="2" t="str">
        <f>IF(OR(Table2[[#This Row],[Current Investigation Start Date]]="",Table2[[#This Row],[Referral Date]]=""),"",IFERROR(NETWORKDAYS(I1018,J1018,Holidays),""))</f>
        <v/>
      </c>
      <c r="AJ1018" s="2" t="str">
        <f>IF(OR(Table2[[#This Row],[Initial Engagement Attempt Date]]="",Table2[[#This Row],[FTC Screening Date]]=""),"",IFERROR(NETWORKDAYS(Table2[[#This Row],[Initial Engagement Attempt Date]],Table2[[#This Row],[FTC Screening Date]],Holidays),""))</f>
        <v/>
      </c>
      <c r="AK101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18" s="4">
        <f>COUNTIFS(Table2[Agency Name],Table2[[#This Row],[Agency Name]],Table2[Client ID],Table2[[#This Row],[Client ID]])</f>
        <v>0</v>
      </c>
    </row>
    <row r="1019" spans="12:38">
      <c r="L1019" s="13"/>
      <c r="M1019" s="13"/>
      <c r="N1019" s="13"/>
      <c r="P1019" s="13"/>
      <c r="W1019" s="13"/>
      <c r="X1019" s="13"/>
      <c r="AA101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1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19" s="4" t="str" cm="1">
        <f t="array" aca="1" ref="AC101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19" s="4">
        <f ca="1">LEN(Table2[[#This Row],[Data Checks]])</f>
        <v>0</v>
      </c>
      <c r="AE1019" s="4" t="str">
        <f>IF(LEN(TRIM(Table2[[#This Row],[Referral Date]]))=0,"",IFERROR(NETWORKDAYS(Table2[[#This Row],[Referral Date]],EOMONTH(DATE('Reporting Month'!$B$2,'Reporting Month'!$B$1,1),0),Holidays),-NETWORKDAYS(EOMONTH(DATE('Reporting Month'!$B$2,'Reporting Month'!$B$1,1),0),Table2[[#This Row],[Referral Date]],Holidays)))</f>
        <v/>
      </c>
      <c r="AF101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19" s="4" t="str">
        <f>IF(OR(Table2[[#This Row],[Referral Date]]="",Table2[[#This Row],[FTC Screening Date]]=""),"",IFERROR(DATEDIF(Table2[[#This Row],[Referral Date]],Table2[[#This Row],[FTC Screening Date]],"d"),IFERROR(IF(DATEDIF(Table2[[#This Row],[FTC Screening Date]],Table2[[#This Row],[Referral Date]],"d")&gt;0,0,""),"")))</f>
        <v/>
      </c>
      <c r="AH1019" s="4" t="str">
        <f>IFERROR(VLOOKUP(Table2[[#This Row],[Agency Name]],'Dropdown Values'!A:B,2,FALSE),"")</f>
        <v/>
      </c>
      <c r="AI1019" s="2" t="str">
        <f>IF(OR(Table2[[#This Row],[Current Investigation Start Date]]="",Table2[[#This Row],[Referral Date]]=""),"",IFERROR(NETWORKDAYS(I1019,J1019,Holidays),""))</f>
        <v/>
      </c>
      <c r="AJ1019" s="2" t="str">
        <f>IF(OR(Table2[[#This Row],[Initial Engagement Attempt Date]]="",Table2[[#This Row],[FTC Screening Date]]=""),"",IFERROR(NETWORKDAYS(Table2[[#This Row],[Initial Engagement Attempt Date]],Table2[[#This Row],[FTC Screening Date]],Holidays),""))</f>
        <v/>
      </c>
      <c r="AK101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19" s="4">
        <f>COUNTIFS(Table2[Agency Name],Table2[[#This Row],[Agency Name]],Table2[Client ID],Table2[[#This Row],[Client ID]])</f>
        <v>0</v>
      </c>
    </row>
    <row r="1020" spans="12:38">
      <c r="L1020" s="13"/>
      <c r="M1020" s="13"/>
      <c r="N1020" s="13"/>
      <c r="P1020" s="13"/>
      <c r="W1020" s="13"/>
      <c r="X1020" s="13"/>
      <c r="AA102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2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20" s="4" t="str" cm="1">
        <f t="array" aca="1" ref="AC102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20" s="4">
        <f ca="1">LEN(Table2[[#This Row],[Data Checks]])</f>
        <v>0</v>
      </c>
      <c r="AE1020" s="4" t="str">
        <f>IF(LEN(TRIM(Table2[[#This Row],[Referral Date]]))=0,"",IFERROR(NETWORKDAYS(Table2[[#This Row],[Referral Date]],EOMONTH(DATE('Reporting Month'!$B$2,'Reporting Month'!$B$1,1),0),Holidays),-NETWORKDAYS(EOMONTH(DATE('Reporting Month'!$B$2,'Reporting Month'!$B$1,1),0),Table2[[#This Row],[Referral Date]],Holidays)))</f>
        <v/>
      </c>
      <c r="AF102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20" s="4" t="str">
        <f>IF(OR(Table2[[#This Row],[Referral Date]]="",Table2[[#This Row],[FTC Screening Date]]=""),"",IFERROR(DATEDIF(Table2[[#This Row],[Referral Date]],Table2[[#This Row],[FTC Screening Date]],"d"),IFERROR(IF(DATEDIF(Table2[[#This Row],[FTC Screening Date]],Table2[[#This Row],[Referral Date]],"d")&gt;0,0,""),"")))</f>
        <v/>
      </c>
      <c r="AH1020" s="4" t="str">
        <f>IFERROR(VLOOKUP(Table2[[#This Row],[Agency Name]],'Dropdown Values'!A:B,2,FALSE),"")</f>
        <v/>
      </c>
      <c r="AI1020" s="2" t="str">
        <f>IF(OR(Table2[[#This Row],[Current Investigation Start Date]]="",Table2[[#This Row],[Referral Date]]=""),"",IFERROR(NETWORKDAYS(I1020,J1020,Holidays),""))</f>
        <v/>
      </c>
      <c r="AJ1020" s="2" t="str">
        <f>IF(OR(Table2[[#This Row],[Initial Engagement Attempt Date]]="",Table2[[#This Row],[FTC Screening Date]]=""),"",IFERROR(NETWORKDAYS(Table2[[#This Row],[Initial Engagement Attempt Date]],Table2[[#This Row],[FTC Screening Date]],Holidays),""))</f>
        <v/>
      </c>
      <c r="AK102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20" s="4">
        <f>COUNTIFS(Table2[Agency Name],Table2[[#This Row],[Agency Name]],Table2[Client ID],Table2[[#This Row],[Client ID]])</f>
        <v>0</v>
      </c>
    </row>
    <row r="1021" spans="12:38">
      <c r="L1021" s="13"/>
      <c r="M1021" s="13"/>
      <c r="N1021" s="13"/>
      <c r="P1021" s="13"/>
      <c r="W1021" s="13"/>
      <c r="X1021" s="13"/>
      <c r="AA102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2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21" s="4" t="str" cm="1">
        <f t="array" aca="1" ref="AC102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21" s="4">
        <f ca="1">LEN(Table2[[#This Row],[Data Checks]])</f>
        <v>0</v>
      </c>
      <c r="AE1021" s="4" t="str">
        <f>IF(LEN(TRIM(Table2[[#This Row],[Referral Date]]))=0,"",IFERROR(NETWORKDAYS(Table2[[#This Row],[Referral Date]],EOMONTH(DATE('Reporting Month'!$B$2,'Reporting Month'!$B$1,1),0),Holidays),-NETWORKDAYS(EOMONTH(DATE('Reporting Month'!$B$2,'Reporting Month'!$B$1,1),0),Table2[[#This Row],[Referral Date]],Holidays)))</f>
        <v/>
      </c>
      <c r="AF102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21" s="4" t="str">
        <f>IF(OR(Table2[[#This Row],[Referral Date]]="",Table2[[#This Row],[FTC Screening Date]]=""),"",IFERROR(DATEDIF(Table2[[#This Row],[Referral Date]],Table2[[#This Row],[FTC Screening Date]],"d"),IFERROR(IF(DATEDIF(Table2[[#This Row],[FTC Screening Date]],Table2[[#This Row],[Referral Date]],"d")&gt;0,0,""),"")))</f>
        <v/>
      </c>
      <c r="AH1021" s="4" t="str">
        <f>IFERROR(VLOOKUP(Table2[[#This Row],[Agency Name]],'Dropdown Values'!A:B,2,FALSE),"")</f>
        <v/>
      </c>
      <c r="AI1021" s="2" t="str">
        <f>IF(OR(Table2[[#This Row],[Current Investigation Start Date]]="",Table2[[#This Row],[Referral Date]]=""),"",IFERROR(NETWORKDAYS(I1021,J1021,Holidays),""))</f>
        <v/>
      </c>
      <c r="AJ1021" s="2" t="str">
        <f>IF(OR(Table2[[#This Row],[Initial Engagement Attempt Date]]="",Table2[[#This Row],[FTC Screening Date]]=""),"",IFERROR(NETWORKDAYS(Table2[[#This Row],[Initial Engagement Attempt Date]],Table2[[#This Row],[FTC Screening Date]],Holidays),""))</f>
        <v/>
      </c>
      <c r="AK102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21" s="4">
        <f>COUNTIFS(Table2[Agency Name],Table2[[#This Row],[Agency Name]],Table2[Client ID],Table2[[#This Row],[Client ID]])</f>
        <v>0</v>
      </c>
    </row>
    <row r="1022" spans="12:38">
      <c r="L1022" s="13"/>
      <c r="M1022" s="13"/>
      <c r="N1022" s="13"/>
      <c r="P1022" s="13"/>
      <c r="W1022" s="13"/>
      <c r="X1022" s="13"/>
      <c r="AA102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2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22" s="4" t="str" cm="1">
        <f t="array" aca="1" ref="AC102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22" s="4">
        <f ca="1">LEN(Table2[[#This Row],[Data Checks]])</f>
        <v>0</v>
      </c>
      <c r="AE1022" s="4" t="str">
        <f>IF(LEN(TRIM(Table2[[#This Row],[Referral Date]]))=0,"",IFERROR(NETWORKDAYS(Table2[[#This Row],[Referral Date]],EOMONTH(DATE('Reporting Month'!$B$2,'Reporting Month'!$B$1,1),0),Holidays),-NETWORKDAYS(EOMONTH(DATE('Reporting Month'!$B$2,'Reporting Month'!$B$1,1),0),Table2[[#This Row],[Referral Date]],Holidays)))</f>
        <v/>
      </c>
      <c r="AF102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22" s="4" t="str">
        <f>IF(OR(Table2[[#This Row],[Referral Date]]="",Table2[[#This Row],[FTC Screening Date]]=""),"",IFERROR(DATEDIF(Table2[[#This Row],[Referral Date]],Table2[[#This Row],[FTC Screening Date]],"d"),IFERROR(IF(DATEDIF(Table2[[#This Row],[FTC Screening Date]],Table2[[#This Row],[Referral Date]],"d")&gt;0,0,""),"")))</f>
        <v/>
      </c>
      <c r="AH1022" s="4" t="str">
        <f>IFERROR(VLOOKUP(Table2[[#This Row],[Agency Name]],'Dropdown Values'!A:B,2,FALSE),"")</f>
        <v/>
      </c>
      <c r="AI1022" s="2" t="str">
        <f>IF(OR(Table2[[#This Row],[Current Investigation Start Date]]="",Table2[[#This Row],[Referral Date]]=""),"",IFERROR(NETWORKDAYS(I1022,J1022,Holidays),""))</f>
        <v/>
      </c>
      <c r="AJ1022" s="2" t="str">
        <f>IF(OR(Table2[[#This Row],[Initial Engagement Attempt Date]]="",Table2[[#This Row],[FTC Screening Date]]=""),"",IFERROR(NETWORKDAYS(Table2[[#This Row],[Initial Engagement Attempt Date]],Table2[[#This Row],[FTC Screening Date]],Holidays),""))</f>
        <v/>
      </c>
      <c r="AK102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22" s="4">
        <f>COUNTIFS(Table2[Agency Name],Table2[[#This Row],[Agency Name]],Table2[Client ID],Table2[[#This Row],[Client ID]])</f>
        <v>0</v>
      </c>
    </row>
    <row r="1023" spans="12:38">
      <c r="L1023" s="13"/>
      <c r="M1023" s="13"/>
      <c r="N1023" s="13"/>
      <c r="P1023" s="13"/>
      <c r="W1023" s="13"/>
      <c r="X1023" s="13"/>
      <c r="AA102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2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23" s="4" t="str" cm="1">
        <f t="array" aca="1" ref="AC102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23" s="4">
        <f ca="1">LEN(Table2[[#This Row],[Data Checks]])</f>
        <v>0</v>
      </c>
      <c r="AE1023" s="4" t="str">
        <f>IF(LEN(TRIM(Table2[[#This Row],[Referral Date]]))=0,"",IFERROR(NETWORKDAYS(Table2[[#This Row],[Referral Date]],EOMONTH(DATE('Reporting Month'!$B$2,'Reporting Month'!$B$1,1),0),Holidays),-NETWORKDAYS(EOMONTH(DATE('Reporting Month'!$B$2,'Reporting Month'!$B$1,1),0),Table2[[#This Row],[Referral Date]],Holidays)))</f>
        <v/>
      </c>
      <c r="AF102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23" s="4" t="str">
        <f>IF(OR(Table2[[#This Row],[Referral Date]]="",Table2[[#This Row],[FTC Screening Date]]=""),"",IFERROR(DATEDIF(Table2[[#This Row],[Referral Date]],Table2[[#This Row],[FTC Screening Date]],"d"),IFERROR(IF(DATEDIF(Table2[[#This Row],[FTC Screening Date]],Table2[[#This Row],[Referral Date]],"d")&gt;0,0,""),"")))</f>
        <v/>
      </c>
      <c r="AH1023" s="4" t="str">
        <f>IFERROR(VLOOKUP(Table2[[#This Row],[Agency Name]],'Dropdown Values'!A:B,2,FALSE),"")</f>
        <v/>
      </c>
      <c r="AI1023" s="2" t="str">
        <f>IF(OR(Table2[[#This Row],[Current Investigation Start Date]]="",Table2[[#This Row],[Referral Date]]=""),"",IFERROR(NETWORKDAYS(I1023,J1023,Holidays),""))</f>
        <v/>
      </c>
      <c r="AJ1023" s="2" t="str">
        <f>IF(OR(Table2[[#This Row],[Initial Engagement Attempt Date]]="",Table2[[#This Row],[FTC Screening Date]]=""),"",IFERROR(NETWORKDAYS(Table2[[#This Row],[Initial Engagement Attempt Date]],Table2[[#This Row],[FTC Screening Date]],Holidays),""))</f>
        <v/>
      </c>
      <c r="AK102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23" s="4">
        <f>COUNTIFS(Table2[Agency Name],Table2[[#This Row],[Agency Name]],Table2[Client ID],Table2[[#This Row],[Client ID]])</f>
        <v>0</v>
      </c>
    </row>
    <row r="1024" spans="12:38">
      <c r="L1024" s="13"/>
      <c r="M1024" s="13"/>
      <c r="N1024" s="13"/>
      <c r="P1024" s="13"/>
      <c r="W1024" s="13"/>
      <c r="X1024" s="13"/>
      <c r="AA102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2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24" s="4" t="str" cm="1">
        <f t="array" aca="1" ref="AC102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24" s="4">
        <f ca="1">LEN(Table2[[#This Row],[Data Checks]])</f>
        <v>0</v>
      </c>
      <c r="AE1024" s="4" t="str">
        <f>IF(LEN(TRIM(Table2[[#This Row],[Referral Date]]))=0,"",IFERROR(NETWORKDAYS(Table2[[#This Row],[Referral Date]],EOMONTH(DATE('Reporting Month'!$B$2,'Reporting Month'!$B$1,1),0),Holidays),-NETWORKDAYS(EOMONTH(DATE('Reporting Month'!$B$2,'Reporting Month'!$B$1,1),0),Table2[[#This Row],[Referral Date]],Holidays)))</f>
        <v/>
      </c>
      <c r="AF102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24" s="4" t="str">
        <f>IF(OR(Table2[[#This Row],[Referral Date]]="",Table2[[#This Row],[FTC Screening Date]]=""),"",IFERROR(DATEDIF(Table2[[#This Row],[Referral Date]],Table2[[#This Row],[FTC Screening Date]],"d"),IFERROR(IF(DATEDIF(Table2[[#This Row],[FTC Screening Date]],Table2[[#This Row],[Referral Date]],"d")&gt;0,0,""),"")))</f>
        <v/>
      </c>
      <c r="AH1024" s="4" t="str">
        <f>IFERROR(VLOOKUP(Table2[[#This Row],[Agency Name]],'Dropdown Values'!A:B,2,FALSE),"")</f>
        <v/>
      </c>
      <c r="AI1024" s="2" t="str">
        <f>IF(OR(Table2[[#This Row],[Current Investigation Start Date]]="",Table2[[#This Row],[Referral Date]]=""),"",IFERROR(NETWORKDAYS(I1024,J1024,Holidays),""))</f>
        <v/>
      </c>
      <c r="AJ1024" s="2" t="str">
        <f>IF(OR(Table2[[#This Row],[Initial Engagement Attempt Date]]="",Table2[[#This Row],[FTC Screening Date]]=""),"",IFERROR(NETWORKDAYS(Table2[[#This Row],[Initial Engagement Attempt Date]],Table2[[#This Row],[FTC Screening Date]],Holidays),""))</f>
        <v/>
      </c>
      <c r="AK102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24" s="4">
        <f>COUNTIFS(Table2[Agency Name],Table2[[#This Row],[Agency Name]],Table2[Client ID],Table2[[#This Row],[Client ID]])</f>
        <v>0</v>
      </c>
    </row>
    <row r="1025" spans="12:38">
      <c r="L1025" s="13"/>
      <c r="M1025" s="13"/>
      <c r="N1025" s="13"/>
      <c r="P1025" s="13"/>
      <c r="W1025" s="13"/>
      <c r="X1025" s="13"/>
      <c r="AA102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2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25" s="4" t="str" cm="1">
        <f t="array" aca="1" ref="AC102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25" s="4">
        <f ca="1">LEN(Table2[[#This Row],[Data Checks]])</f>
        <v>0</v>
      </c>
      <c r="AE1025" s="4" t="str">
        <f>IF(LEN(TRIM(Table2[[#This Row],[Referral Date]]))=0,"",IFERROR(NETWORKDAYS(Table2[[#This Row],[Referral Date]],EOMONTH(DATE('Reporting Month'!$B$2,'Reporting Month'!$B$1,1),0),Holidays),-NETWORKDAYS(EOMONTH(DATE('Reporting Month'!$B$2,'Reporting Month'!$B$1,1),0),Table2[[#This Row],[Referral Date]],Holidays)))</f>
        <v/>
      </c>
      <c r="AF102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25" s="4" t="str">
        <f>IF(OR(Table2[[#This Row],[Referral Date]]="",Table2[[#This Row],[FTC Screening Date]]=""),"",IFERROR(DATEDIF(Table2[[#This Row],[Referral Date]],Table2[[#This Row],[FTC Screening Date]],"d"),IFERROR(IF(DATEDIF(Table2[[#This Row],[FTC Screening Date]],Table2[[#This Row],[Referral Date]],"d")&gt;0,0,""),"")))</f>
        <v/>
      </c>
      <c r="AH1025" s="4" t="str">
        <f>IFERROR(VLOOKUP(Table2[[#This Row],[Agency Name]],'Dropdown Values'!A:B,2,FALSE),"")</f>
        <v/>
      </c>
      <c r="AI1025" s="2" t="str">
        <f>IF(OR(Table2[[#This Row],[Current Investigation Start Date]]="",Table2[[#This Row],[Referral Date]]=""),"",IFERROR(NETWORKDAYS(I1025,J1025,Holidays),""))</f>
        <v/>
      </c>
      <c r="AJ1025" s="2" t="str">
        <f>IF(OR(Table2[[#This Row],[Initial Engagement Attempt Date]]="",Table2[[#This Row],[FTC Screening Date]]=""),"",IFERROR(NETWORKDAYS(Table2[[#This Row],[Initial Engagement Attempt Date]],Table2[[#This Row],[FTC Screening Date]],Holidays),""))</f>
        <v/>
      </c>
      <c r="AK102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25" s="4">
        <f>COUNTIFS(Table2[Agency Name],Table2[[#This Row],[Agency Name]],Table2[Client ID],Table2[[#This Row],[Client ID]])</f>
        <v>0</v>
      </c>
    </row>
    <row r="1026" spans="12:38">
      <c r="L1026" s="13"/>
      <c r="M1026" s="13"/>
      <c r="N1026" s="13"/>
      <c r="P1026" s="13"/>
      <c r="W1026" s="13"/>
      <c r="X1026" s="13"/>
      <c r="AA102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2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26" s="4" t="str" cm="1">
        <f t="array" aca="1" ref="AC102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26" s="4">
        <f ca="1">LEN(Table2[[#This Row],[Data Checks]])</f>
        <v>0</v>
      </c>
      <c r="AE1026" s="4" t="str">
        <f>IF(LEN(TRIM(Table2[[#This Row],[Referral Date]]))=0,"",IFERROR(NETWORKDAYS(Table2[[#This Row],[Referral Date]],EOMONTH(DATE('Reporting Month'!$B$2,'Reporting Month'!$B$1,1),0),Holidays),-NETWORKDAYS(EOMONTH(DATE('Reporting Month'!$B$2,'Reporting Month'!$B$1,1),0),Table2[[#This Row],[Referral Date]],Holidays)))</f>
        <v/>
      </c>
      <c r="AF102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26" s="4" t="str">
        <f>IF(OR(Table2[[#This Row],[Referral Date]]="",Table2[[#This Row],[FTC Screening Date]]=""),"",IFERROR(DATEDIF(Table2[[#This Row],[Referral Date]],Table2[[#This Row],[FTC Screening Date]],"d"),IFERROR(IF(DATEDIF(Table2[[#This Row],[FTC Screening Date]],Table2[[#This Row],[Referral Date]],"d")&gt;0,0,""),"")))</f>
        <v/>
      </c>
      <c r="AH1026" s="4" t="str">
        <f>IFERROR(VLOOKUP(Table2[[#This Row],[Agency Name]],'Dropdown Values'!A:B,2,FALSE),"")</f>
        <v/>
      </c>
      <c r="AI1026" s="2" t="str">
        <f>IF(OR(Table2[[#This Row],[Current Investigation Start Date]]="",Table2[[#This Row],[Referral Date]]=""),"",IFERROR(NETWORKDAYS(I1026,J1026,Holidays),""))</f>
        <v/>
      </c>
      <c r="AJ1026" s="2" t="str">
        <f>IF(OR(Table2[[#This Row],[Initial Engagement Attempt Date]]="",Table2[[#This Row],[FTC Screening Date]]=""),"",IFERROR(NETWORKDAYS(Table2[[#This Row],[Initial Engagement Attempt Date]],Table2[[#This Row],[FTC Screening Date]],Holidays),""))</f>
        <v/>
      </c>
      <c r="AK102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26" s="4">
        <f>COUNTIFS(Table2[Agency Name],Table2[[#This Row],[Agency Name]],Table2[Client ID],Table2[[#This Row],[Client ID]])</f>
        <v>0</v>
      </c>
    </row>
    <row r="1027" spans="12:38">
      <c r="L1027" s="13"/>
      <c r="M1027" s="13"/>
      <c r="N1027" s="13"/>
      <c r="P1027" s="13"/>
      <c r="W1027" s="13"/>
      <c r="X1027" s="13"/>
      <c r="AA102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2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27" s="4" t="str" cm="1">
        <f t="array" aca="1" ref="AC102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27" s="4">
        <f ca="1">LEN(Table2[[#This Row],[Data Checks]])</f>
        <v>0</v>
      </c>
      <c r="AE1027" s="4" t="str">
        <f>IF(LEN(TRIM(Table2[[#This Row],[Referral Date]]))=0,"",IFERROR(NETWORKDAYS(Table2[[#This Row],[Referral Date]],EOMONTH(DATE('Reporting Month'!$B$2,'Reporting Month'!$B$1,1),0),Holidays),-NETWORKDAYS(EOMONTH(DATE('Reporting Month'!$B$2,'Reporting Month'!$B$1,1),0),Table2[[#This Row],[Referral Date]],Holidays)))</f>
        <v/>
      </c>
      <c r="AF102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27" s="4" t="str">
        <f>IF(OR(Table2[[#This Row],[Referral Date]]="",Table2[[#This Row],[FTC Screening Date]]=""),"",IFERROR(DATEDIF(Table2[[#This Row],[Referral Date]],Table2[[#This Row],[FTC Screening Date]],"d"),IFERROR(IF(DATEDIF(Table2[[#This Row],[FTC Screening Date]],Table2[[#This Row],[Referral Date]],"d")&gt;0,0,""),"")))</f>
        <v/>
      </c>
      <c r="AH1027" s="4" t="str">
        <f>IFERROR(VLOOKUP(Table2[[#This Row],[Agency Name]],'Dropdown Values'!A:B,2,FALSE),"")</f>
        <v/>
      </c>
      <c r="AI1027" s="2" t="str">
        <f>IF(OR(Table2[[#This Row],[Current Investigation Start Date]]="",Table2[[#This Row],[Referral Date]]=""),"",IFERROR(NETWORKDAYS(I1027,J1027,Holidays),""))</f>
        <v/>
      </c>
      <c r="AJ1027" s="2" t="str">
        <f>IF(OR(Table2[[#This Row],[Initial Engagement Attempt Date]]="",Table2[[#This Row],[FTC Screening Date]]=""),"",IFERROR(NETWORKDAYS(Table2[[#This Row],[Initial Engagement Attempt Date]],Table2[[#This Row],[FTC Screening Date]],Holidays),""))</f>
        <v/>
      </c>
      <c r="AK102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27" s="4">
        <f>COUNTIFS(Table2[Agency Name],Table2[[#This Row],[Agency Name]],Table2[Client ID],Table2[[#This Row],[Client ID]])</f>
        <v>0</v>
      </c>
    </row>
    <row r="1028" spans="12:38">
      <c r="L1028" s="13"/>
      <c r="M1028" s="13"/>
      <c r="N1028" s="13"/>
      <c r="P1028" s="13"/>
      <c r="W1028" s="13"/>
      <c r="X1028" s="13"/>
      <c r="AA102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2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28" s="4" t="str" cm="1">
        <f t="array" aca="1" ref="AC102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28" s="4">
        <f ca="1">LEN(Table2[[#This Row],[Data Checks]])</f>
        <v>0</v>
      </c>
      <c r="AE1028" s="4" t="str">
        <f>IF(LEN(TRIM(Table2[[#This Row],[Referral Date]]))=0,"",IFERROR(NETWORKDAYS(Table2[[#This Row],[Referral Date]],EOMONTH(DATE('Reporting Month'!$B$2,'Reporting Month'!$B$1,1),0),Holidays),-NETWORKDAYS(EOMONTH(DATE('Reporting Month'!$B$2,'Reporting Month'!$B$1,1),0),Table2[[#This Row],[Referral Date]],Holidays)))</f>
        <v/>
      </c>
      <c r="AF102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28" s="4" t="str">
        <f>IF(OR(Table2[[#This Row],[Referral Date]]="",Table2[[#This Row],[FTC Screening Date]]=""),"",IFERROR(DATEDIF(Table2[[#This Row],[Referral Date]],Table2[[#This Row],[FTC Screening Date]],"d"),IFERROR(IF(DATEDIF(Table2[[#This Row],[FTC Screening Date]],Table2[[#This Row],[Referral Date]],"d")&gt;0,0,""),"")))</f>
        <v/>
      </c>
      <c r="AH1028" s="4" t="str">
        <f>IFERROR(VLOOKUP(Table2[[#This Row],[Agency Name]],'Dropdown Values'!A:B,2,FALSE),"")</f>
        <v/>
      </c>
      <c r="AI1028" s="2" t="str">
        <f>IF(OR(Table2[[#This Row],[Current Investigation Start Date]]="",Table2[[#This Row],[Referral Date]]=""),"",IFERROR(NETWORKDAYS(I1028,J1028,Holidays),""))</f>
        <v/>
      </c>
      <c r="AJ1028" s="2" t="str">
        <f>IF(OR(Table2[[#This Row],[Initial Engagement Attempt Date]]="",Table2[[#This Row],[FTC Screening Date]]=""),"",IFERROR(NETWORKDAYS(Table2[[#This Row],[Initial Engagement Attempt Date]],Table2[[#This Row],[FTC Screening Date]],Holidays),""))</f>
        <v/>
      </c>
      <c r="AK102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28" s="4">
        <f>COUNTIFS(Table2[Agency Name],Table2[[#This Row],[Agency Name]],Table2[Client ID],Table2[[#This Row],[Client ID]])</f>
        <v>0</v>
      </c>
    </row>
    <row r="1029" spans="12:38">
      <c r="L1029" s="13"/>
      <c r="M1029" s="13"/>
      <c r="N1029" s="13"/>
      <c r="P1029" s="13"/>
      <c r="W1029" s="13"/>
      <c r="X1029" s="13"/>
      <c r="AA102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2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29" s="4" t="str" cm="1">
        <f t="array" aca="1" ref="AC102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29" s="4">
        <f ca="1">LEN(Table2[[#This Row],[Data Checks]])</f>
        <v>0</v>
      </c>
      <c r="AE1029" s="4" t="str">
        <f>IF(LEN(TRIM(Table2[[#This Row],[Referral Date]]))=0,"",IFERROR(NETWORKDAYS(Table2[[#This Row],[Referral Date]],EOMONTH(DATE('Reporting Month'!$B$2,'Reporting Month'!$B$1,1),0),Holidays),-NETWORKDAYS(EOMONTH(DATE('Reporting Month'!$B$2,'Reporting Month'!$B$1,1),0),Table2[[#This Row],[Referral Date]],Holidays)))</f>
        <v/>
      </c>
      <c r="AF102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29" s="4" t="str">
        <f>IF(OR(Table2[[#This Row],[Referral Date]]="",Table2[[#This Row],[FTC Screening Date]]=""),"",IFERROR(DATEDIF(Table2[[#This Row],[Referral Date]],Table2[[#This Row],[FTC Screening Date]],"d"),IFERROR(IF(DATEDIF(Table2[[#This Row],[FTC Screening Date]],Table2[[#This Row],[Referral Date]],"d")&gt;0,0,""),"")))</f>
        <v/>
      </c>
      <c r="AH1029" s="4" t="str">
        <f>IFERROR(VLOOKUP(Table2[[#This Row],[Agency Name]],'Dropdown Values'!A:B,2,FALSE),"")</f>
        <v/>
      </c>
      <c r="AI1029" s="2" t="str">
        <f>IF(OR(Table2[[#This Row],[Current Investigation Start Date]]="",Table2[[#This Row],[Referral Date]]=""),"",IFERROR(NETWORKDAYS(I1029,J1029,Holidays),""))</f>
        <v/>
      </c>
      <c r="AJ1029" s="2" t="str">
        <f>IF(OR(Table2[[#This Row],[Initial Engagement Attempt Date]]="",Table2[[#This Row],[FTC Screening Date]]=""),"",IFERROR(NETWORKDAYS(Table2[[#This Row],[Initial Engagement Attempt Date]],Table2[[#This Row],[FTC Screening Date]],Holidays),""))</f>
        <v/>
      </c>
      <c r="AK102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29" s="4">
        <f>COUNTIFS(Table2[Agency Name],Table2[[#This Row],[Agency Name]],Table2[Client ID],Table2[[#This Row],[Client ID]])</f>
        <v>0</v>
      </c>
    </row>
    <row r="1030" spans="12:38">
      <c r="L1030" s="13"/>
      <c r="M1030" s="13"/>
      <c r="N1030" s="13"/>
      <c r="P1030" s="13"/>
      <c r="W1030" s="13"/>
      <c r="X1030" s="13"/>
      <c r="AA103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3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30" s="4" t="str" cm="1">
        <f t="array" aca="1" ref="AC103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30" s="4">
        <f ca="1">LEN(Table2[[#This Row],[Data Checks]])</f>
        <v>0</v>
      </c>
      <c r="AE1030" s="4" t="str">
        <f>IF(LEN(TRIM(Table2[[#This Row],[Referral Date]]))=0,"",IFERROR(NETWORKDAYS(Table2[[#This Row],[Referral Date]],EOMONTH(DATE('Reporting Month'!$B$2,'Reporting Month'!$B$1,1),0),Holidays),-NETWORKDAYS(EOMONTH(DATE('Reporting Month'!$B$2,'Reporting Month'!$B$1,1),0),Table2[[#This Row],[Referral Date]],Holidays)))</f>
        <v/>
      </c>
      <c r="AF103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30" s="4" t="str">
        <f>IF(OR(Table2[[#This Row],[Referral Date]]="",Table2[[#This Row],[FTC Screening Date]]=""),"",IFERROR(DATEDIF(Table2[[#This Row],[Referral Date]],Table2[[#This Row],[FTC Screening Date]],"d"),IFERROR(IF(DATEDIF(Table2[[#This Row],[FTC Screening Date]],Table2[[#This Row],[Referral Date]],"d")&gt;0,0,""),"")))</f>
        <v/>
      </c>
      <c r="AH1030" s="4" t="str">
        <f>IFERROR(VLOOKUP(Table2[[#This Row],[Agency Name]],'Dropdown Values'!A:B,2,FALSE),"")</f>
        <v/>
      </c>
      <c r="AI1030" s="2" t="str">
        <f>IF(OR(Table2[[#This Row],[Current Investigation Start Date]]="",Table2[[#This Row],[Referral Date]]=""),"",IFERROR(NETWORKDAYS(I1030,J1030,Holidays),""))</f>
        <v/>
      </c>
      <c r="AJ1030" s="2" t="str">
        <f>IF(OR(Table2[[#This Row],[Initial Engagement Attempt Date]]="",Table2[[#This Row],[FTC Screening Date]]=""),"",IFERROR(NETWORKDAYS(Table2[[#This Row],[Initial Engagement Attempt Date]],Table2[[#This Row],[FTC Screening Date]],Holidays),""))</f>
        <v/>
      </c>
      <c r="AK103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30" s="4">
        <f>COUNTIFS(Table2[Agency Name],Table2[[#This Row],[Agency Name]],Table2[Client ID],Table2[[#This Row],[Client ID]])</f>
        <v>0</v>
      </c>
    </row>
    <row r="1031" spans="12:38">
      <c r="L1031" s="13"/>
      <c r="M1031" s="13"/>
      <c r="N1031" s="13"/>
      <c r="P1031" s="13"/>
      <c r="W1031" s="13"/>
      <c r="X1031" s="13"/>
      <c r="AA103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3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31" s="4" t="str" cm="1">
        <f t="array" aca="1" ref="AC103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31" s="4">
        <f ca="1">LEN(Table2[[#This Row],[Data Checks]])</f>
        <v>0</v>
      </c>
      <c r="AE1031" s="4" t="str">
        <f>IF(LEN(TRIM(Table2[[#This Row],[Referral Date]]))=0,"",IFERROR(NETWORKDAYS(Table2[[#This Row],[Referral Date]],EOMONTH(DATE('Reporting Month'!$B$2,'Reporting Month'!$B$1,1),0),Holidays),-NETWORKDAYS(EOMONTH(DATE('Reporting Month'!$B$2,'Reporting Month'!$B$1,1),0),Table2[[#This Row],[Referral Date]],Holidays)))</f>
        <v/>
      </c>
      <c r="AF103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31" s="4" t="str">
        <f>IF(OR(Table2[[#This Row],[Referral Date]]="",Table2[[#This Row],[FTC Screening Date]]=""),"",IFERROR(DATEDIF(Table2[[#This Row],[Referral Date]],Table2[[#This Row],[FTC Screening Date]],"d"),IFERROR(IF(DATEDIF(Table2[[#This Row],[FTC Screening Date]],Table2[[#This Row],[Referral Date]],"d")&gt;0,0,""),"")))</f>
        <v/>
      </c>
      <c r="AH1031" s="4" t="str">
        <f>IFERROR(VLOOKUP(Table2[[#This Row],[Agency Name]],'Dropdown Values'!A:B,2,FALSE),"")</f>
        <v/>
      </c>
      <c r="AI1031" s="2" t="str">
        <f>IF(OR(Table2[[#This Row],[Current Investigation Start Date]]="",Table2[[#This Row],[Referral Date]]=""),"",IFERROR(NETWORKDAYS(I1031,J1031,Holidays),""))</f>
        <v/>
      </c>
      <c r="AJ1031" s="2" t="str">
        <f>IF(OR(Table2[[#This Row],[Initial Engagement Attempt Date]]="",Table2[[#This Row],[FTC Screening Date]]=""),"",IFERROR(NETWORKDAYS(Table2[[#This Row],[Initial Engagement Attempt Date]],Table2[[#This Row],[FTC Screening Date]],Holidays),""))</f>
        <v/>
      </c>
      <c r="AK103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31" s="4">
        <f>COUNTIFS(Table2[Agency Name],Table2[[#This Row],[Agency Name]],Table2[Client ID],Table2[[#This Row],[Client ID]])</f>
        <v>0</v>
      </c>
    </row>
    <row r="1032" spans="12:38">
      <c r="L1032" s="13"/>
      <c r="M1032" s="13"/>
      <c r="N1032" s="13"/>
      <c r="P1032" s="13"/>
      <c r="W1032" s="13"/>
      <c r="X1032" s="13"/>
      <c r="AA103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3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32" s="4" t="str" cm="1">
        <f t="array" aca="1" ref="AC103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32" s="4">
        <f ca="1">LEN(Table2[[#This Row],[Data Checks]])</f>
        <v>0</v>
      </c>
      <c r="AE1032" s="4" t="str">
        <f>IF(LEN(TRIM(Table2[[#This Row],[Referral Date]]))=0,"",IFERROR(NETWORKDAYS(Table2[[#This Row],[Referral Date]],EOMONTH(DATE('Reporting Month'!$B$2,'Reporting Month'!$B$1,1),0),Holidays),-NETWORKDAYS(EOMONTH(DATE('Reporting Month'!$B$2,'Reporting Month'!$B$1,1),0),Table2[[#This Row],[Referral Date]],Holidays)))</f>
        <v/>
      </c>
      <c r="AF103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32" s="4" t="str">
        <f>IF(OR(Table2[[#This Row],[Referral Date]]="",Table2[[#This Row],[FTC Screening Date]]=""),"",IFERROR(DATEDIF(Table2[[#This Row],[Referral Date]],Table2[[#This Row],[FTC Screening Date]],"d"),IFERROR(IF(DATEDIF(Table2[[#This Row],[FTC Screening Date]],Table2[[#This Row],[Referral Date]],"d")&gt;0,0,""),"")))</f>
        <v/>
      </c>
      <c r="AH1032" s="4" t="str">
        <f>IFERROR(VLOOKUP(Table2[[#This Row],[Agency Name]],'Dropdown Values'!A:B,2,FALSE),"")</f>
        <v/>
      </c>
      <c r="AI1032" s="2" t="str">
        <f>IF(OR(Table2[[#This Row],[Current Investigation Start Date]]="",Table2[[#This Row],[Referral Date]]=""),"",IFERROR(NETWORKDAYS(I1032,J1032,Holidays),""))</f>
        <v/>
      </c>
      <c r="AJ1032" s="2" t="str">
        <f>IF(OR(Table2[[#This Row],[Initial Engagement Attempt Date]]="",Table2[[#This Row],[FTC Screening Date]]=""),"",IFERROR(NETWORKDAYS(Table2[[#This Row],[Initial Engagement Attempt Date]],Table2[[#This Row],[FTC Screening Date]],Holidays),""))</f>
        <v/>
      </c>
      <c r="AK103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32" s="4">
        <f>COUNTIFS(Table2[Agency Name],Table2[[#This Row],[Agency Name]],Table2[Client ID],Table2[[#This Row],[Client ID]])</f>
        <v>0</v>
      </c>
    </row>
    <row r="1033" spans="12:38">
      <c r="L1033" s="13"/>
      <c r="M1033" s="13"/>
      <c r="N1033" s="13"/>
      <c r="P1033" s="13"/>
      <c r="W1033" s="13"/>
      <c r="X1033" s="13"/>
      <c r="AA103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3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33" s="4" t="str" cm="1">
        <f t="array" aca="1" ref="AC103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33" s="4">
        <f ca="1">LEN(Table2[[#This Row],[Data Checks]])</f>
        <v>0</v>
      </c>
      <c r="AE1033" s="4" t="str">
        <f>IF(LEN(TRIM(Table2[[#This Row],[Referral Date]]))=0,"",IFERROR(NETWORKDAYS(Table2[[#This Row],[Referral Date]],EOMONTH(DATE('Reporting Month'!$B$2,'Reporting Month'!$B$1,1),0),Holidays),-NETWORKDAYS(EOMONTH(DATE('Reporting Month'!$B$2,'Reporting Month'!$B$1,1),0),Table2[[#This Row],[Referral Date]],Holidays)))</f>
        <v/>
      </c>
      <c r="AF103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33" s="4" t="str">
        <f>IF(OR(Table2[[#This Row],[Referral Date]]="",Table2[[#This Row],[FTC Screening Date]]=""),"",IFERROR(DATEDIF(Table2[[#This Row],[Referral Date]],Table2[[#This Row],[FTC Screening Date]],"d"),IFERROR(IF(DATEDIF(Table2[[#This Row],[FTC Screening Date]],Table2[[#This Row],[Referral Date]],"d")&gt;0,0,""),"")))</f>
        <v/>
      </c>
      <c r="AH1033" s="4" t="str">
        <f>IFERROR(VLOOKUP(Table2[[#This Row],[Agency Name]],'Dropdown Values'!A:B,2,FALSE),"")</f>
        <v/>
      </c>
      <c r="AI1033" s="2" t="str">
        <f>IF(OR(Table2[[#This Row],[Current Investigation Start Date]]="",Table2[[#This Row],[Referral Date]]=""),"",IFERROR(NETWORKDAYS(I1033,J1033,Holidays),""))</f>
        <v/>
      </c>
      <c r="AJ1033" s="2" t="str">
        <f>IF(OR(Table2[[#This Row],[Initial Engagement Attempt Date]]="",Table2[[#This Row],[FTC Screening Date]]=""),"",IFERROR(NETWORKDAYS(Table2[[#This Row],[Initial Engagement Attempt Date]],Table2[[#This Row],[FTC Screening Date]],Holidays),""))</f>
        <v/>
      </c>
      <c r="AK103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33" s="4">
        <f>COUNTIFS(Table2[Agency Name],Table2[[#This Row],[Agency Name]],Table2[Client ID],Table2[[#This Row],[Client ID]])</f>
        <v>0</v>
      </c>
    </row>
    <row r="1034" spans="12:38">
      <c r="L1034" s="13"/>
      <c r="M1034" s="13"/>
      <c r="N1034" s="13"/>
      <c r="P1034" s="13"/>
      <c r="W1034" s="13"/>
      <c r="X1034" s="13"/>
      <c r="AA103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3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34" s="4" t="str" cm="1">
        <f t="array" aca="1" ref="AC103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34" s="4">
        <f ca="1">LEN(Table2[[#This Row],[Data Checks]])</f>
        <v>0</v>
      </c>
      <c r="AE1034" s="4" t="str">
        <f>IF(LEN(TRIM(Table2[[#This Row],[Referral Date]]))=0,"",IFERROR(NETWORKDAYS(Table2[[#This Row],[Referral Date]],EOMONTH(DATE('Reporting Month'!$B$2,'Reporting Month'!$B$1,1),0),Holidays),-NETWORKDAYS(EOMONTH(DATE('Reporting Month'!$B$2,'Reporting Month'!$B$1,1),0),Table2[[#This Row],[Referral Date]],Holidays)))</f>
        <v/>
      </c>
      <c r="AF103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34" s="4" t="str">
        <f>IF(OR(Table2[[#This Row],[Referral Date]]="",Table2[[#This Row],[FTC Screening Date]]=""),"",IFERROR(DATEDIF(Table2[[#This Row],[Referral Date]],Table2[[#This Row],[FTC Screening Date]],"d"),IFERROR(IF(DATEDIF(Table2[[#This Row],[FTC Screening Date]],Table2[[#This Row],[Referral Date]],"d")&gt;0,0,""),"")))</f>
        <v/>
      </c>
      <c r="AH1034" s="4" t="str">
        <f>IFERROR(VLOOKUP(Table2[[#This Row],[Agency Name]],'Dropdown Values'!A:B,2,FALSE),"")</f>
        <v/>
      </c>
      <c r="AI1034" s="2" t="str">
        <f>IF(OR(Table2[[#This Row],[Current Investigation Start Date]]="",Table2[[#This Row],[Referral Date]]=""),"",IFERROR(NETWORKDAYS(I1034,J1034,Holidays),""))</f>
        <v/>
      </c>
      <c r="AJ1034" s="2" t="str">
        <f>IF(OR(Table2[[#This Row],[Initial Engagement Attempt Date]]="",Table2[[#This Row],[FTC Screening Date]]=""),"",IFERROR(NETWORKDAYS(Table2[[#This Row],[Initial Engagement Attempt Date]],Table2[[#This Row],[FTC Screening Date]],Holidays),""))</f>
        <v/>
      </c>
      <c r="AK103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34" s="4">
        <f>COUNTIFS(Table2[Agency Name],Table2[[#This Row],[Agency Name]],Table2[Client ID],Table2[[#This Row],[Client ID]])</f>
        <v>0</v>
      </c>
    </row>
    <row r="1035" spans="12:38">
      <c r="L1035" s="13"/>
      <c r="M1035" s="13"/>
      <c r="N1035" s="13"/>
      <c r="P1035" s="13"/>
      <c r="W1035" s="13"/>
      <c r="X1035" s="13"/>
      <c r="AA103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3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35" s="4" t="str" cm="1">
        <f t="array" aca="1" ref="AC103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35" s="4">
        <f ca="1">LEN(Table2[[#This Row],[Data Checks]])</f>
        <v>0</v>
      </c>
      <c r="AE1035" s="4" t="str">
        <f>IF(LEN(TRIM(Table2[[#This Row],[Referral Date]]))=0,"",IFERROR(NETWORKDAYS(Table2[[#This Row],[Referral Date]],EOMONTH(DATE('Reporting Month'!$B$2,'Reporting Month'!$B$1,1),0),Holidays),-NETWORKDAYS(EOMONTH(DATE('Reporting Month'!$B$2,'Reporting Month'!$B$1,1),0),Table2[[#This Row],[Referral Date]],Holidays)))</f>
        <v/>
      </c>
      <c r="AF103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35" s="4" t="str">
        <f>IF(OR(Table2[[#This Row],[Referral Date]]="",Table2[[#This Row],[FTC Screening Date]]=""),"",IFERROR(DATEDIF(Table2[[#This Row],[Referral Date]],Table2[[#This Row],[FTC Screening Date]],"d"),IFERROR(IF(DATEDIF(Table2[[#This Row],[FTC Screening Date]],Table2[[#This Row],[Referral Date]],"d")&gt;0,0,""),"")))</f>
        <v/>
      </c>
      <c r="AH1035" s="4" t="str">
        <f>IFERROR(VLOOKUP(Table2[[#This Row],[Agency Name]],'Dropdown Values'!A:B,2,FALSE),"")</f>
        <v/>
      </c>
      <c r="AI1035" s="2" t="str">
        <f>IF(OR(Table2[[#This Row],[Current Investigation Start Date]]="",Table2[[#This Row],[Referral Date]]=""),"",IFERROR(NETWORKDAYS(I1035,J1035,Holidays),""))</f>
        <v/>
      </c>
      <c r="AJ1035" s="2" t="str">
        <f>IF(OR(Table2[[#This Row],[Initial Engagement Attempt Date]]="",Table2[[#This Row],[FTC Screening Date]]=""),"",IFERROR(NETWORKDAYS(Table2[[#This Row],[Initial Engagement Attempt Date]],Table2[[#This Row],[FTC Screening Date]],Holidays),""))</f>
        <v/>
      </c>
      <c r="AK103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35" s="4">
        <f>COUNTIFS(Table2[Agency Name],Table2[[#This Row],[Agency Name]],Table2[Client ID],Table2[[#This Row],[Client ID]])</f>
        <v>0</v>
      </c>
    </row>
    <row r="1036" spans="12:38">
      <c r="L1036" s="13"/>
      <c r="M1036" s="13"/>
      <c r="N1036" s="13"/>
      <c r="P1036" s="13"/>
      <c r="W1036" s="13"/>
      <c r="X1036" s="13"/>
      <c r="AA103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3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36" s="4" t="str" cm="1">
        <f t="array" aca="1" ref="AC103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36" s="4">
        <f ca="1">LEN(Table2[[#This Row],[Data Checks]])</f>
        <v>0</v>
      </c>
      <c r="AE1036" s="4" t="str">
        <f>IF(LEN(TRIM(Table2[[#This Row],[Referral Date]]))=0,"",IFERROR(NETWORKDAYS(Table2[[#This Row],[Referral Date]],EOMONTH(DATE('Reporting Month'!$B$2,'Reporting Month'!$B$1,1),0),Holidays),-NETWORKDAYS(EOMONTH(DATE('Reporting Month'!$B$2,'Reporting Month'!$B$1,1),0),Table2[[#This Row],[Referral Date]],Holidays)))</f>
        <v/>
      </c>
      <c r="AF103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36" s="4" t="str">
        <f>IF(OR(Table2[[#This Row],[Referral Date]]="",Table2[[#This Row],[FTC Screening Date]]=""),"",IFERROR(DATEDIF(Table2[[#This Row],[Referral Date]],Table2[[#This Row],[FTC Screening Date]],"d"),IFERROR(IF(DATEDIF(Table2[[#This Row],[FTC Screening Date]],Table2[[#This Row],[Referral Date]],"d")&gt;0,0,""),"")))</f>
        <v/>
      </c>
      <c r="AH1036" s="4" t="str">
        <f>IFERROR(VLOOKUP(Table2[[#This Row],[Agency Name]],'Dropdown Values'!A:B,2,FALSE),"")</f>
        <v/>
      </c>
      <c r="AI1036" s="2" t="str">
        <f>IF(OR(Table2[[#This Row],[Current Investigation Start Date]]="",Table2[[#This Row],[Referral Date]]=""),"",IFERROR(NETWORKDAYS(I1036,J1036,Holidays),""))</f>
        <v/>
      </c>
      <c r="AJ1036" s="2" t="str">
        <f>IF(OR(Table2[[#This Row],[Initial Engagement Attempt Date]]="",Table2[[#This Row],[FTC Screening Date]]=""),"",IFERROR(NETWORKDAYS(Table2[[#This Row],[Initial Engagement Attempt Date]],Table2[[#This Row],[FTC Screening Date]],Holidays),""))</f>
        <v/>
      </c>
      <c r="AK103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36" s="4">
        <f>COUNTIFS(Table2[Agency Name],Table2[[#This Row],[Agency Name]],Table2[Client ID],Table2[[#This Row],[Client ID]])</f>
        <v>0</v>
      </c>
    </row>
    <row r="1037" spans="12:38">
      <c r="L1037" s="13"/>
      <c r="M1037" s="13"/>
      <c r="N1037" s="13"/>
      <c r="P1037" s="13"/>
      <c r="W1037" s="13"/>
      <c r="X1037" s="13"/>
      <c r="AA103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3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37" s="4" t="str" cm="1">
        <f t="array" aca="1" ref="AC103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37" s="4">
        <f ca="1">LEN(Table2[[#This Row],[Data Checks]])</f>
        <v>0</v>
      </c>
      <c r="AE1037" s="4" t="str">
        <f>IF(LEN(TRIM(Table2[[#This Row],[Referral Date]]))=0,"",IFERROR(NETWORKDAYS(Table2[[#This Row],[Referral Date]],EOMONTH(DATE('Reporting Month'!$B$2,'Reporting Month'!$B$1,1),0),Holidays),-NETWORKDAYS(EOMONTH(DATE('Reporting Month'!$B$2,'Reporting Month'!$B$1,1),0),Table2[[#This Row],[Referral Date]],Holidays)))</f>
        <v/>
      </c>
      <c r="AF103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37" s="4" t="str">
        <f>IF(OR(Table2[[#This Row],[Referral Date]]="",Table2[[#This Row],[FTC Screening Date]]=""),"",IFERROR(DATEDIF(Table2[[#This Row],[Referral Date]],Table2[[#This Row],[FTC Screening Date]],"d"),IFERROR(IF(DATEDIF(Table2[[#This Row],[FTC Screening Date]],Table2[[#This Row],[Referral Date]],"d")&gt;0,0,""),"")))</f>
        <v/>
      </c>
      <c r="AH1037" s="4" t="str">
        <f>IFERROR(VLOOKUP(Table2[[#This Row],[Agency Name]],'Dropdown Values'!A:B,2,FALSE),"")</f>
        <v/>
      </c>
      <c r="AI1037" s="2" t="str">
        <f>IF(OR(Table2[[#This Row],[Current Investigation Start Date]]="",Table2[[#This Row],[Referral Date]]=""),"",IFERROR(NETWORKDAYS(I1037,J1037,Holidays),""))</f>
        <v/>
      </c>
      <c r="AJ1037" s="2" t="str">
        <f>IF(OR(Table2[[#This Row],[Initial Engagement Attempt Date]]="",Table2[[#This Row],[FTC Screening Date]]=""),"",IFERROR(NETWORKDAYS(Table2[[#This Row],[Initial Engagement Attempt Date]],Table2[[#This Row],[FTC Screening Date]],Holidays),""))</f>
        <v/>
      </c>
      <c r="AK103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37" s="4">
        <f>COUNTIFS(Table2[Agency Name],Table2[[#This Row],[Agency Name]],Table2[Client ID],Table2[[#This Row],[Client ID]])</f>
        <v>0</v>
      </c>
    </row>
    <row r="1038" spans="12:38">
      <c r="L1038" s="13"/>
      <c r="M1038" s="13"/>
      <c r="N1038" s="13"/>
      <c r="P1038" s="13"/>
      <c r="W1038" s="13"/>
      <c r="X1038" s="13"/>
      <c r="AA103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3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38" s="4" t="str" cm="1">
        <f t="array" aca="1" ref="AC103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38" s="4">
        <f ca="1">LEN(Table2[[#This Row],[Data Checks]])</f>
        <v>0</v>
      </c>
      <c r="AE1038" s="4" t="str">
        <f>IF(LEN(TRIM(Table2[[#This Row],[Referral Date]]))=0,"",IFERROR(NETWORKDAYS(Table2[[#This Row],[Referral Date]],EOMONTH(DATE('Reporting Month'!$B$2,'Reporting Month'!$B$1,1),0),Holidays),-NETWORKDAYS(EOMONTH(DATE('Reporting Month'!$B$2,'Reporting Month'!$B$1,1),0),Table2[[#This Row],[Referral Date]],Holidays)))</f>
        <v/>
      </c>
      <c r="AF103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38" s="4" t="str">
        <f>IF(OR(Table2[[#This Row],[Referral Date]]="",Table2[[#This Row],[FTC Screening Date]]=""),"",IFERROR(DATEDIF(Table2[[#This Row],[Referral Date]],Table2[[#This Row],[FTC Screening Date]],"d"),IFERROR(IF(DATEDIF(Table2[[#This Row],[FTC Screening Date]],Table2[[#This Row],[Referral Date]],"d")&gt;0,0,""),"")))</f>
        <v/>
      </c>
      <c r="AH1038" s="4" t="str">
        <f>IFERROR(VLOOKUP(Table2[[#This Row],[Agency Name]],'Dropdown Values'!A:B,2,FALSE),"")</f>
        <v/>
      </c>
      <c r="AI1038" s="2" t="str">
        <f>IF(OR(Table2[[#This Row],[Current Investigation Start Date]]="",Table2[[#This Row],[Referral Date]]=""),"",IFERROR(NETWORKDAYS(I1038,J1038,Holidays),""))</f>
        <v/>
      </c>
      <c r="AJ1038" s="2" t="str">
        <f>IF(OR(Table2[[#This Row],[Initial Engagement Attempt Date]]="",Table2[[#This Row],[FTC Screening Date]]=""),"",IFERROR(NETWORKDAYS(Table2[[#This Row],[Initial Engagement Attempt Date]],Table2[[#This Row],[FTC Screening Date]],Holidays),""))</f>
        <v/>
      </c>
      <c r="AK103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38" s="4">
        <f>COUNTIFS(Table2[Agency Name],Table2[[#This Row],[Agency Name]],Table2[Client ID],Table2[[#This Row],[Client ID]])</f>
        <v>0</v>
      </c>
    </row>
    <row r="1039" spans="12:38">
      <c r="L1039" s="13"/>
      <c r="M1039" s="13"/>
      <c r="N1039" s="13"/>
      <c r="P1039" s="13"/>
      <c r="W1039" s="13"/>
      <c r="X1039" s="13"/>
      <c r="AA103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3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39" s="4" t="str" cm="1">
        <f t="array" aca="1" ref="AC103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39" s="4">
        <f ca="1">LEN(Table2[[#This Row],[Data Checks]])</f>
        <v>0</v>
      </c>
      <c r="AE1039" s="4" t="str">
        <f>IF(LEN(TRIM(Table2[[#This Row],[Referral Date]]))=0,"",IFERROR(NETWORKDAYS(Table2[[#This Row],[Referral Date]],EOMONTH(DATE('Reporting Month'!$B$2,'Reporting Month'!$B$1,1),0),Holidays),-NETWORKDAYS(EOMONTH(DATE('Reporting Month'!$B$2,'Reporting Month'!$B$1,1),0),Table2[[#This Row],[Referral Date]],Holidays)))</f>
        <v/>
      </c>
      <c r="AF103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39" s="4" t="str">
        <f>IF(OR(Table2[[#This Row],[Referral Date]]="",Table2[[#This Row],[FTC Screening Date]]=""),"",IFERROR(DATEDIF(Table2[[#This Row],[Referral Date]],Table2[[#This Row],[FTC Screening Date]],"d"),IFERROR(IF(DATEDIF(Table2[[#This Row],[FTC Screening Date]],Table2[[#This Row],[Referral Date]],"d")&gt;0,0,""),"")))</f>
        <v/>
      </c>
      <c r="AH1039" s="4" t="str">
        <f>IFERROR(VLOOKUP(Table2[[#This Row],[Agency Name]],'Dropdown Values'!A:B,2,FALSE),"")</f>
        <v/>
      </c>
      <c r="AI1039" s="2" t="str">
        <f>IF(OR(Table2[[#This Row],[Current Investigation Start Date]]="",Table2[[#This Row],[Referral Date]]=""),"",IFERROR(NETWORKDAYS(I1039,J1039,Holidays),""))</f>
        <v/>
      </c>
      <c r="AJ1039" s="2" t="str">
        <f>IF(OR(Table2[[#This Row],[Initial Engagement Attempt Date]]="",Table2[[#This Row],[FTC Screening Date]]=""),"",IFERROR(NETWORKDAYS(Table2[[#This Row],[Initial Engagement Attempt Date]],Table2[[#This Row],[FTC Screening Date]],Holidays),""))</f>
        <v/>
      </c>
      <c r="AK103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39" s="4">
        <f>COUNTIFS(Table2[Agency Name],Table2[[#This Row],[Agency Name]],Table2[Client ID],Table2[[#This Row],[Client ID]])</f>
        <v>0</v>
      </c>
    </row>
    <row r="1040" spans="12:38">
      <c r="L1040" s="13"/>
      <c r="M1040" s="13"/>
      <c r="N1040" s="13"/>
      <c r="P1040" s="13"/>
      <c r="W1040" s="13"/>
      <c r="X1040" s="13"/>
      <c r="AA104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4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40" s="4" t="str" cm="1">
        <f t="array" aca="1" ref="AC104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40" s="4">
        <f ca="1">LEN(Table2[[#This Row],[Data Checks]])</f>
        <v>0</v>
      </c>
      <c r="AE1040" s="4" t="str">
        <f>IF(LEN(TRIM(Table2[[#This Row],[Referral Date]]))=0,"",IFERROR(NETWORKDAYS(Table2[[#This Row],[Referral Date]],EOMONTH(DATE('Reporting Month'!$B$2,'Reporting Month'!$B$1,1),0),Holidays),-NETWORKDAYS(EOMONTH(DATE('Reporting Month'!$B$2,'Reporting Month'!$B$1,1),0),Table2[[#This Row],[Referral Date]],Holidays)))</f>
        <v/>
      </c>
      <c r="AF104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40" s="4" t="str">
        <f>IF(OR(Table2[[#This Row],[Referral Date]]="",Table2[[#This Row],[FTC Screening Date]]=""),"",IFERROR(DATEDIF(Table2[[#This Row],[Referral Date]],Table2[[#This Row],[FTC Screening Date]],"d"),IFERROR(IF(DATEDIF(Table2[[#This Row],[FTC Screening Date]],Table2[[#This Row],[Referral Date]],"d")&gt;0,0,""),"")))</f>
        <v/>
      </c>
      <c r="AH1040" s="4" t="str">
        <f>IFERROR(VLOOKUP(Table2[[#This Row],[Agency Name]],'Dropdown Values'!A:B,2,FALSE),"")</f>
        <v/>
      </c>
      <c r="AI1040" s="2" t="str">
        <f>IF(OR(Table2[[#This Row],[Current Investigation Start Date]]="",Table2[[#This Row],[Referral Date]]=""),"",IFERROR(NETWORKDAYS(I1040,J1040,Holidays),""))</f>
        <v/>
      </c>
      <c r="AJ1040" s="2" t="str">
        <f>IF(OR(Table2[[#This Row],[Initial Engagement Attempt Date]]="",Table2[[#This Row],[FTC Screening Date]]=""),"",IFERROR(NETWORKDAYS(Table2[[#This Row],[Initial Engagement Attempt Date]],Table2[[#This Row],[FTC Screening Date]],Holidays),""))</f>
        <v/>
      </c>
      <c r="AK104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40" s="4">
        <f>COUNTIFS(Table2[Agency Name],Table2[[#This Row],[Agency Name]],Table2[Client ID],Table2[[#This Row],[Client ID]])</f>
        <v>0</v>
      </c>
    </row>
    <row r="1041" spans="12:38">
      <c r="L1041" s="13"/>
      <c r="M1041" s="13"/>
      <c r="N1041" s="13"/>
      <c r="P1041" s="13"/>
      <c r="W1041" s="13"/>
      <c r="X1041" s="13"/>
      <c r="AA104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4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41" s="4" t="str" cm="1">
        <f t="array" aca="1" ref="AC104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41" s="4">
        <f ca="1">LEN(Table2[[#This Row],[Data Checks]])</f>
        <v>0</v>
      </c>
      <c r="AE1041" s="4" t="str">
        <f>IF(LEN(TRIM(Table2[[#This Row],[Referral Date]]))=0,"",IFERROR(NETWORKDAYS(Table2[[#This Row],[Referral Date]],EOMONTH(DATE('Reporting Month'!$B$2,'Reporting Month'!$B$1,1),0),Holidays),-NETWORKDAYS(EOMONTH(DATE('Reporting Month'!$B$2,'Reporting Month'!$B$1,1),0),Table2[[#This Row],[Referral Date]],Holidays)))</f>
        <v/>
      </c>
      <c r="AF104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41" s="4" t="str">
        <f>IF(OR(Table2[[#This Row],[Referral Date]]="",Table2[[#This Row],[FTC Screening Date]]=""),"",IFERROR(DATEDIF(Table2[[#This Row],[Referral Date]],Table2[[#This Row],[FTC Screening Date]],"d"),IFERROR(IF(DATEDIF(Table2[[#This Row],[FTC Screening Date]],Table2[[#This Row],[Referral Date]],"d")&gt;0,0,""),"")))</f>
        <v/>
      </c>
      <c r="AH1041" s="4" t="str">
        <f>IFERROR(VLOOKUP(Table2[[#This Row],[Agency Name]],'Dropdown Values'!A:B,2,FALSE),"")</f>
        <v/>
      </c>
      <c r="AI1041" s="2" t="str">
        <f>IF(OR(Table2[[#This Row],[Current Investigation Start Date]]="",Table2[[#This Row],[Referral Date]]=""),"",IFERROR(NETWORKDAYS(I1041,J1041,Holidays),""))</f>
        <v/>
      </c>
      <c r="AJ1041" s="2" t="str">
        <f>IF(OR(Table2[[#This Row],[Initial Engagement Attempt Date]]="",Table2[[#This Row],[FTC Screening Date]]=""),"",IFERROR(NETWORKDAYS(Table2[[#This Row],[Initial Engagement Attempt Date]],Table2[[#This Row],[FTC Screening Date]],Holidays),""))</f>
        <v/>
      </c>
      <c r="AK104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41" s="4">
        <f>COUNTIFS(Table2[Agency Name],Table2[[#This Row],[Agency Name]],Table2[Client ID],Table2[[#This Row],[Client ID]])</f>
        <v>0</v>
      </c>
    </row>
    <row r="1042" spans="12:38">
      <c r="L1042" s="13"/>
      <c r="M1042" s="13"/>
      <c r="N1042" s="13"/>
      <c r="P1042" s="13"/>
      <c r="W1042" s="13"/>
      <c r="X1042" s="13"/>
      <c r="AA104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4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42" s="4" t="str" cm="1">
        <f t="array" aca="1" ref="AC104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42" s="4">
        <f ca="1">LEN(Table2[[#This Row],[Data Checks]])</f>
        <v>0</v>
      </c>
      <c r="AE1042" s="4" t="str">
        <f>IF(LEN(TRIM(Table2[[#This Row],[Referral Date]]))=0,"",IFERROR(NETWORKDAYS(Table2[[#This Row],[Referral Date]],EOMONTH(DATE('Reporting Month'!$B$2,'Reporting Month'!$B$1,1),0),Holidays),-NETWORKDAYS(EOMONTH(DATE('Reporting Month'!$B$2,'Reporting Month'!$B$1,1),0),Table2[[#This Row],[Referral Date]],Holidays)))</f>
        <v/>
      </c>
      <c r="AF104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42" s="4" t="str">
        <f>IF(OR(Table2[[#This Row],[Referral Date]]="",Table2[[#This Row],[FTC Screening Date]]=""),"",IFERROR(DATEDIF(Table2[[#This Row],[Referral Date]],Table2[[#This Row],[FTC Screening Date]],"d"),IFERROR(IF(DATEDIF(Table2[[#This Row],[FTC Screening Date]],Table2[[#This Row],[Referral Date]],"d")&gt;0,0,""),"")))</f>
        <v/>
      </c>
      <c r="AH1042" s="4" t="str">
        <f>IFERROR(VLOOKUP(Table2[[#This Row],[Agency Name]],'Dropdown Values'!A:B,2,FALSE),"")</f>
        <v/>
      </c>
      <c r="AI1042" s="2" t="str">
        <f>IF(OR(Table2[[#This Row],[Current Investigation Start Date]]="",Table2[[#This Row],[Referral Date]]=""),"",IFERROR(NETWORKDAYS(I1042,J1042,Holidays),""))</f>
        <v/>
      </c>
      <c r="AJ1042" s="2" t="str">
        <f>IF(OR(Table2[[#This Row],[Initial Engagement Attempt Date]]="",Table2[[#This Row],[FTC Screening Date]]=""),"",IFERROR(NETWORKDAYS(Table2[[#This Row],[Initial Engagement Attempt Date]],Table2[[#This Row],[FTC Screening Date]],Holidays),""))</f>
        <v/>
      </c>
      <c r="AK104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42" s="4">
        <f>COUNTIFS(Table2[Agency Name],Table2[[#This Row],[Agency Name]],Table2[Client ID],Table2[[#This Row],[Client ID]])</f>
        <v>0</v>
      </c>
    </row>
    <row r="1043" spans="12:38">
      <c r="L1043" s="13"/>
      <c r="M1043" s="13"/>
      <c r="N1043" s="13"/>
      <c r="P1043" s="13"/>
      <c r="W1043" s="13"/>
      <c r="X1043" s="13"/>
      <c r="AA104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4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43" s="4" t="str" cm="1">
        <f t="array" aca="1" ref="AC104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43" s="4">
        <f ca="1">LEN(Table2[[#This Row],[Data Checks]])</f>
        <v>0</v>
      </c>
      <c r="AE1043" s="4" t="str">
        <f>IF(LEN(TRIM(Table2[[#This Row],[Referral Date]]))=0,"",IFERROR(NETWORKDAYS(Table2[[#This Row],[Referral Date]],EOMONTH(DATE('Reporting Month'!$B$2,'Reporting Month'!$B$1,1),0),Holidays),-NETWORKDAYS(EOMONTH(DATE('Reporting Month'!$B$2,'Reporting Month'!$B$1,1),0),Table2[[#This Row],[Referral Date]],Holidays)))</f>
        <v/>
      </c>
      <c r="AF104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43" s="4" t="str">
        <f>IF(OR(Table2[[#This Row],[Referral Date]]="",Table2[[#This Row],[FTC Screening Date]]=""),"",IFERROR(DATEDIF(Table2[[#This Row],[Referral Date]],Table2[[#This Row],[FTC Screening Date]],"d"),IFERROR(IF(DATEDIF(Table2[[#This Row],[FTC Screening Date]],Table2[[#This Row],[Referral Date]],"d")&gt;0,0,""),"")))</f>
        <v/>
      </c>
      <c r="AH1043" s="4" t="str">
        <f>IFERROR(VLOOKUP(Table2[[#This Row],[Agency Name]],'Dropdown Values'!A:B,2,FALSE),"")</f>
        <v/>
      </c>
      <c r="AI1043" s="2" t="str">
        <f>IF(OR(Table2[[#This Row],[Current Investigation Start Date]]="",Table2[[#This Row],[Referral Date]]=""),"",IFERROR(NETWORKDAYS(I1043,J1043,Holidays),""))</f>
        <v/>
      </c>
      <c r="AJ1043" s="2" t="str">
        <f>IF(OR(Table2[[#This Row],[Initial Engagement Attempt Date]]="",Table2[[#This Row],[FTC Screening Date]]=""),"",IFERROR(NETWORKDAYS(Table2[[#This Row],[Initial Engagement Attempt Date]],Table2[[#This Row],[FTC Screening Date]],Holidays),""))</f>
        <v/>
      </c>
      <c r="AK104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43" s="4">
        <f>COUNTIFS(Table2[Agency Name],Table2[[#This Row],[Agency Name]],Table2[Client ID],Table2[[#This Row],[Client ID]])</f>
        <v>0</v>
      </c>
    </row>
    <row r="1044" spans="12:38">
      <c r="L1044" s="13"/>
      <c r="M1044" s="13"/>
      <c r="N1044" s="13"/>
      <c r="P1044" s="13"/>
      <c r="W1044" s="13"/>
      <c r="X1044" s="13"/>
      <c r="AA104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4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44" s="4" t="str" cm="1">
        <f t="array" aca="1" ref="AC104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44" s="4">
        <f ca="1">LEN(Table2[[#This Row],[Data Checks]])</f>
        <v>0</v>
      </c>
      <c r="AE1044" s="4" t="str">
        <f>IF(LEN(TRIM(Table2[[#This Row],[Referral Date]]))=0,"",IFERROR(NETWORKDAYS(Table2[[#This Row],[Referral Date]],EOMONTH(DATE('Reporting Month'!$B$2,'Reporting Month'!$B$1,1),0),Holidays),-NETWORKDAYS(EOMONTH(DATE('Reporting Month'!$B$2,'Reporting Month'!$B$1,1),0),Table2[[#This Row],[Referral Date]],Holidays)))</f>
        <v/>
      </c>
      <c r="AF104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44" s="4" t="str">
        <f>IF(OR(Table2[[#This Row],[Referral Date]]="",Table2[[#This Row],[FTC Screening Date]]=""),"",IFERROR(DATEDIF(Table2[[#This Row],[Referral Date]],Table2[[#This Row],[FTC Screening Date]],"d"),IFERROR(IF(DATEDIF(Table2[[#This Row],[FTC Screening Date]],Table2[[#This Row],[Referral Date]],"d")&gt;0,0,""),"")))</f>
        <v/>
      </c>
      <c r="AH1044" s="4" t="str">
        <f>IFERROR(VLOOKUP(Table2[[#This Row],[Agency Name]],'Dropdown Values'!A:B,2,FALSE),"")</f>
        <v/>
      </c>
      <c r="AI1044" s="2" t="str">
        <f>IF(OR(Table2[[#This Row],[Current Investigation Start Date]]="",Table2[[#This Row],[Referral Date]]=""),"",IFERROR(NETWORKDAYS(I1044,J1044,Holidays),""))</f>
        <v/>
      </c>
      <c r="AJ1044" s="2" t="str">
        <f>IF(OR(Table2[[#This Row],[Initial Engagement Attempt Date]]="",Table2[[#This Row],[FTC Screening Date]]=""),"",IFERROR(NETWORKDAYS(Table2[[#This Row],[Initial Engagement Attempt Date]],Table2[[#This Row],[FTC Screening Date]],Holidays),""))</f>
        <v/>
      </c>
      <c r="AK104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44" s="4">
        <f>COUNTIFS(Table2[Agency Name],Table2[[#This Row],[Agency Name]],Table2[Client ID],Table2[[#This Row],[Client ID]])</f>
        <v>0</v>
      </c>
    </row>
    <row r="1045" spans="12:38">
      <c r="L1045" s="13"/>
      <c r="M1045" s="13"/>
      <c r="N1045" s="13"/>
      <c r="P1045" s="13"/>
      <c r="W1045" s="13"/>
      <c r="X1045" s="13"/>
      <c r="AA104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4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45" s="4" t="str" cm="1">
        <f t="array" aca="1" ref="AC104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45" s="4">
        <f ca="1">LEN(Table2[[#This Row],[Data Checks]])</f>
        <v>0</v>
      </c>
      <c r="AE1045" s="4" t="str">
        <f>IF(LEN(TRIM(Table2[[#This Row],[Referral Date]]))=0,"",IFERROR(NETWORKDAYS(Table2[[#This Row],[Referral Date]],EOMONTH(DATE('Reporting Month'!$B$2,'Reporting Month'!$B$1,1),0),Holidays),-NETWORKDAYS(EOMONTH(DATE('Reporting Month'!$B$2,'Reporting Month'!$B$1,1),0),Table2[[#This Row],[Referral Date]],Holidays)))</f>
        <v/>
      </c>
      <c r="AF104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45" s="4" t="str">
        <f>IF(OR(Table2[[#This Row],[Referral Date]]="",Table2[[#This Row],[FTC Screening Date]]=""),"",IFERROR(DATEDIF(Table2[[#This Row],[Referral Date]],Table2[[#This Row],[FTC Screening Date]],"d"),IFERROR(IF(DATEDIF(Table2[[#This Row],[FTC Screening Date]],Table2[[#This Row],[Referral Date]],"d")&gt;0,0,""),"")))</f>
        <v/>
      </c>
      <c r="AH1045" s="4" t="str">
        <f>IFERROR(VLOOKUP(Table2[[#This Row],[Agency Name]],'Dropdown Values'!A:B,2,FALSE),"")</f>
        <v/>
      </c>
      <c r="AI1045" s="2" t="str">
        <f>IF(OR(Table2[[#This Row],[Current Investigation Start Date]]="",Table2[[#This Row],[Referral Date]]=""),"",IFERROR(NETWORKDAYS(I1045,J1045,Holidays),""))</f>
        <v/>
      </c>
      <c r="AJ1045" s="2" t="str">
        <f>IF(OR(Table2[[#This Row],[Initial Engagement Attempt Date]]="",Table2[[#This Row],[FTC Screening Date]]=""),"",IFERROR(NETWORKDAYS(Table2[[#This Row],[Initial Engagement Attempt Date]],Table2[[#This Row],[FTC Screening Date]],Holidays),""))</f>
        <v/>
      </c>
      <c r="AK104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45" s="4">
        <f>COUNTIFS(Table2[Agency Name],Table2[[#This Row],[Agency Name]],Table2[Client ID],Table2[[#This Row],[Client ID]])</f>
        <v>0</v>
      </c>
    </row>
    <row r="1046" spans="12:38">
      <c r="L1046" s="13"/>
      <c r="M1046" s="13"/>
      <c r="N1046" s="13"/>
      <c r="P1046" s="13"/>
      <c r="W1046" s="13"/>
      <c r="X1046" s="13"/>
      <c r="AA104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4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46" s="4" t="str" cm="1">
        <f t="array" aca="1" ref="AC104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46" s="4">
        <f ca="1">LEN(Table2[[#This Row],[Data Checks]])</f>
        <v>0</v>
      </c>
      <c r="AE1046" s="4" t="str">
        <f>IF(LEN(TRIM(Table2[[#This Row],[Referral Date]]))=0,"",IFERROR(NETWORKDAYS(Table2[[#This Row],[Referral Date]],EOMONTH(DATE('Reporting Month'!$B$2,'Reporting Month'!$B$1,1),0),Holidays),-NETWORKDAYS(EOMONTH(DATE('Reporting Month'!$B$2,'Reporting Month'!$B$1,1),0),Table2[[#This Row],[Referral Date]],Holidays)))</f>
        <v/>
      </c>
      <c r="AF104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46" s="4" t="str">
        <f>IF(OR(Table2[[#This Row],[Referral Date]]="",Table2[[#This Row],[FTC Screening Date]]=""),"",IFERROR(DATEDIF(Table2[[#This Row],[Referral Date]],Table2[[#This Row],[FTC Screening Date]],"d"),IFERROR(IF(DATEDIF(Table2[[#This Row],[FTC Screening Date]],Table2[[#This Row],[Referral Date]],"d")&gt;0,0,""),"")))</f>
        <v/>
      </c>
      <c r="AH1046" s="4" t="str">
        <f>IFERROR(VLOOKUP(Table2[[#This Row],[Agency Name]],'Dropdown Values'!A:B,2,FALSE),"")</f>
        <v/>
      </c>
      <c r="AI1046" s="2" t="str">
        <f>IF(OR(Table2[[#This Row],[Current Investigation Start Date]]="",Table2[[#This Row],[Referral Date]]=""),"",IFERROR(NETWORKDAYS(I1046,J1046,Holidays),""))</f>
        <v/>
      </c>
      <c r="AJ1046" s="2" t="str">
        <f>IF(OR(Table2[[#This Row],[Initial Engagement Attempt Date]]="",Table2[[#This Row],[FTC Screening Date]]=""),"",IFERROR(NETWORKDAYS(Table2[[#This Row],[Initial Engagement Attempt Date]],Table2[[#This Row],[FTC Screening Date]],Holidays),""))</f>
        <v/>
      </c>
      <c r="AK104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46" s="4">
        <f>COUNTIFS(Table2[Agency Name],Table2[[#This Row],[Agency Name]],Table2[Client ID],Table2[[#This Row],[Client ID]])</f>
        <v>0</v>
      </c>
    </row>
    <row r="1047" spans="12:38">
      <c r="L1047" s="13"/>
      <c r="M1047" s="13"/>
      <c r="N1047" s="13"/>
      <c r="P1047" s="13"/>
      <c r="W1047" s="13"/>
      <c r="X1047" s="13"/>
      <c r="AA104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4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47" s="4" t="str" cm="1">
        <f t="array" aca="1" ref="AC104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47" s="4">
        <f ca="1">LEN(Table2[[#This Row],[Data Checks]])</f>
        <v>0</v>
      </c>
      <c r="AE1047" s="4" t="str">
        <f>IF(LEN(TRIM(Table2[[#This Row],[Referral Date]]))=0,"",IFERROR(NETWORKDAYS(Table2[[#This Row],[Referral Date]],EOMONTH(DATE('Reporting Month'!$B$2,'Reporting Month'!$B$1,1),0),Holidays),-NETWORKDAYS(EOMONTH(DATE('Reporting Month'!$B$2,'Reporting Month'!$B$1,1),0),Table2[[#This Row],[Referral Date]],Holidays)))</f>
        <v/>
      </c>
      <c r="AF104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47" s="4" t="str">
        <f>IF(OR(Table2[[#This Row],[Referral Date]]="",Table2[[#This Row],[FTC Screening Date]]=""),"",IFERROR(DATEDIF(Table2[[#This Row],[Referral Date]],Table2[[#This Row],[FTC Screening Date]],"d"),IFERROR(IF(DATEDIF(Table2[[#This Row],[FTC Screening Date]],Table2[[#This Row],[Referral Date]],"d")&gt;0,0,""),"")))</f>
        <v/>
      </c>
      <c r="AH1047" s="4" t="str">
        <f>IFERROR(VLOOKUP(Table2[[#This Row],[Agency Name]],'Dropdown Values'!A:B,2,FALSE),"")</f>
        <v/>
      </c>
      <c r="AI1047" s="2" t="str">
        <f>IF(OR(Table2[[#This Row],[Current Investigation Start Date]]="",Table2[[#This Row],[Referral Date]]=""),"",IFERROR(NETWORKDAYS(I1047,J1047,Holidays),""))</f>
        <v/>
      </c>
      <c r="AJ1047" s="2" t="str">
        <f>IF(OR(Table2[[#This Row],[Initial Engagement Attempt Date]]="",Table2[[#This Row],[FTC Screening Date]]=""),"",IFERROR(NETWORKDAYS(Table2[[#This Row],[Initial Engagement Attempt Date]],Table2[[#This Row],[FTC Screening Date]],Holidays),""))</f>
        <v/>
      </c>
      <c r="AK104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47" s="4">
        <f>COUNTIFS(Table2[Agency Name],Table2[[#This Row],[Agency Name]],Table2[Client ID],Table2[[#This Row],[Client ID]])</f>
        <v>0</v>
      </c>
    </row>
    <row r="1048" spans="12:38">
      <c r="L1048" s="13"/>
      <c r="M1048" s="13"/>
      <c r="N1048" s="13"/>
      <c r="P1048" s="13"/>
      <c r="W1048" s="13"/>
      <c r="X1048" s="13"/>
      <c r="AA104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4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48" s="4" t="str" cm="1">
        <f t="array" aca="1" ref="AC104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48" s="4">
        <f ca="1">LEN(Table2[[#This Row],[Data Checks]])</f>
        <v>0</v>
      </c>
      <c r="AE1048" s="4" t="str">
        <f>IF(LEN(TRIM(Table2[[#This Row],[Referral Date]]))=0,"",IFERROR(NETWORKDAYS(Table2[[#This Row],[Referral Date]],EOMONTH(DATE('Reporting Month'!$B$2,'Reporting Month'!$B$1,1),0),Holidays),-NETWORKDAYS(EOMONTH(DATE('Reporting Month'!$B$2,'Reporting Month'!$B$1,1),0),Table2[[#This Row],[Referral Date]],Holidays)))</f>
        <v/>
      </c>
      <c r="AF104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48" s="4" t="str">
        <f>IF(OR(Table2[[#This Row],[Referral Date]]="",Table2[[#This Row],[FTC Screening Date]]=""),"",IFERROR(DATEDIF(Table2[[#This Row],[Referral Date]],Table2[[#This Row],[FTC Screening Date]],"d"),IFERROR(IF(DATEDIF(Table2[[#This Row],[FTC Screening Date]],Table2[[#This Row],[Referral Date]],"d")&gt;0,0,""),"")))</f>
        <v/>
      </c>
      <c r="AH1048" s="4" t="str">
        <f>IFERROR(VLOOKUP(Table2[[#This Row],[Agency Name]],'Dropdown Values'!A:B,2,FALSE),"")</f>
        <v/>
      </c>
      <c r="AI1048" s="2" t="str">
        <f>IF(OR(Table2[[#This Row],[Current Investigation Start Date]]="",Table2[[#This Row],[Referral Date]]=""),"",IFERROR(NETWORKDAYS(I1048,J1048,Holidays),""))</f>
        <v/>
      </c>
      <c r="AJ1048" s="2" t="str">
        <f>IF(OR(Table2[[#This Row],[Initial Engagement Attempt Date]]="",Table2[[#This Row],[FTC Screening Date]]=""),"",IFERROR(NETWORKDAYS(Table2[[#This Row],[Initial Engagement Attempt Date]],Table2[[#This Row],[FTC Screening Date]],Holidays),""))</f>
        <v/>
      </c>
      <c r="AK104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48" s="4">
        <f>COUNTIFS(Table2[Agency Name],Table2[[#This Row],[Agency Name]],Table2[Client ID],Table2[[#This Row],[Client ID]])</f>
        <v>0</v>
      </c>
    </row>
    <row r="1049" spans="12:38">
      <c r="L1049" s="13"/>
      <c r="M1049" s="13"/>
      <c r="N1049" s="13"/>
      <c r="P1049" s="13"/>
      <c r="W1049" s="13"/>
      <c r="X1049" s="13"/>
      <c r="AA104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4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49" s="4" t="str" cm="1">
        <f t="array" aca="1" ref="AC104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49" s="4">
        <f ca="1">LEN(Table2[[#This Row],[Data Checks]])</f>
        <v>0</v>
      </c>
      <c r="AE1049" s="4" t="str">
        <f>IF(LEN(TRIM(Table2[[#This Row],[Referral Date]]))=0,"",IFERROR(NETWORKDAYS(Table2[[#This Row],[Referral Date]],EOMONTH(DATE('Reporting Month'!$B$2,'Reporting Month'!$B$1,1),0),Holidays),-NETWORKDAYS(EOMONTH(DATE('Reporting Month'!$B$2,'Reporting Month'!$B$1,1),0),Table2[[#This Row],[Referral Date]],Holidays)))</f>
        <v/>
      </c>
      <c r="AF104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49" s="4" t="str">
        <f>IF(OR(Table2[[#This Row],[Referral Date]]="",Table2[[#This Row],[FTC Screening Date]]=""),"",IFERROR(DATEDIF(Table2[[#This Row],[Referral Date]],Table2[[#This Row],[FTC Screening Date]],"d"),IFERROR(IF(DATEDIF(Table2[[#This Row],[FTC Screening Date]],Table2[[#This Row],[Referral Date]],"d")&gt;0,0,""),"")))</f>
        <v/>
      </c>
      <c r="AH1049" s="4" t="str">
        <f>IFERROR(VLOOKUP(Table2[[#This Row],[Agency Name]],'Dropdown Values'!A:B,2,FALSE),"")</f>
        <v/>
      </c>
      <c r="AI1049" s="2" t="str">
        <f>IF(OR(Table2[[#This Row],[Current Investigation Start Date]]="",Table2[[#This Row],[Referral Date]]=""),"",IFERROR(NETWORKDAYS(I1049,J1049,Holidays),""))</f>
        <v/>
      </c>
      <c r="AJ1049" s="2" t="str">
        <f>IF(OR(Table2[[#This Row],[Initial Engagement Attempt Date]]="",Table2[[#This Row],[FTC Screening Date]]=""),"",IFERROR(NETWORKDAYS(Table2[[#This Row],[Initial Engagement Attempt Date]],Table2[[#This Row],[FTC Screening Date]],Holidays),""))</f>
        <v/>
      </c>
      <c r="AK104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49" s="4">
        <f>COUNTIFS(Table2[Agency Name],Table2[[#This Row],[Agency Name]],Table2[Client ID],Table2[[#This Row],[Client ID]])</f>
        <v>0</v>
      </c>
    </row>
    <row r="1050" spans="12:38">
      <c r="L1050" s="13"/>
      <c r="M1050" s="13"/>
      <c r="N1050" s="13"/>
      <c r="P1050" s="13"/>
      <c r="W1050" s="13"/>
      <c r="X1050" s="13"/>
      <c r="AA105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5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50" s="4" t="str" cm="1">
        <f t="array" aca="1" ref="AC105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50" s="4">
        <f ca="1">LEN(Table2[[#This Row],[Data Checks]])</f>
        <v>0</v>
      </c>
      <c r="AE1050" s="4" t="str">
        <f>IF(LEN(TRIM(Table2[[#This Row],[Referral Date]]))=0,"",IFERROR(NETWORKDAYS(Table2[[#This Row],[Referral Date]],EOMONTH(DATE('Reporting Month'!$B$2,'Reporting Month'!$B$1,1),0),Holidays),-NETWORKDAYS(EOMONTH(DATE('Reporting Month'!$B$2,'Reporting Month'!$B$1,1),0),Table2[[#This Row],[Referral Date]],Holidays)))</f>
        <v/>
      </c>
      <c r="AF105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50" s="4" t="str">
        <f>IF(OR(Table2[[#This Row],[Referral Date]]="",Table2[[#This Row],[FTC Screening Date]]=""),"",IFERROR(DATEDIF(Table2[[#This Row],[Referral Date]],Table2[[#This Row],[FTC Screening Date]],"d"),IFERROR(IF(DATEDIF(Table2[[#This Row],[FTC Screening Date]],Table2[[#This Row],[Referral Date]],"d")&gt;0,0,""),"")))</f>
        <v/>
      </c>
      <c r="AH1050" s="4" t="str">
        <f>IFERROR(VLOOKUP(Table2[[#This Row],[Agency Name]],'Dropdown Values'!A:B,2,FALSE),"")</f>
        <v/>
      </c>
      <c r="AI1050" s="2" t="str">
        <f>IF(OR(Table2[[#This Row],[Current Investigation Start Date]]="",Table2[[#This Row],[Referral Date]]=""),"",IFERROR(NETWORKDAYS(I1050,J1050,Holidays),""))</f>
        <v/>
      </c>
      <c r="AJ1050" s="2" t="str">
        <f>IF(OR(Table2[[#This Row],[Initial Engagement Attempt Date]]="",Table2[[#This Row],[FTC Screening Date]]=""),"",IFERROR(NETWORKDAYS(Table2[[#This Row],[Initial Engagement Attempt Date]],Table2[[#This Row],[FTC Screening Date]],Holidays),""))</f>
        <v/>
      </c>
      <c r="AK105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50" s="4">
        <f>COUNTIFS(Table2[Agency Name],Table2[[#This Row],[Agency Name]],Table2[Client ID],Table2[[#This Row],[Client ID]])</f>
        <v>0</v>
      </c>
    </row>
    <row r="1051" spans="12:38">
      <c r="L1051" s="13"/>
      <c r="M1051" s="13"/>
      <c r="N1051" s="13"/>
      <c r="P1051" s="13"/>
      <c r="W1051" s="13"/>
      <c r="X1051" s="13"/>
      <c r="AA105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5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51" s="4" t="str" cm="1">
        <f t="array" aca="1" ref="AC105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51" s="4">
        <f ca="1">LEN(Table2[[#This Row],[Data Checks]])</f>
        <v>0</v>
      </c>
      <c r="AE1051" s="4" t="str">
        <f>IF(LEN(TRIM(Table2[[#This Row],[Referral Date]]))=0,"",IFERROR(NETWORKDAYS(Table2[[#This Row],[Referral Date]],EOMONTH(DATE('Reporting Month'!$B$2,'Reporting Month'!$B$1,1),0),Holidays),-NETWORKDAYS(EOMONTH(DATE('Reporting Month'!$B$2,'Reporting Month'!$B$1,1),0),Table2[[#This Row],[Referral Date]],Holidays)))</f>
        <v/>
      </c>
      <c r="AF105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51" s="4" t="str">
        <f>IF(OR(Table2[[#This Row],[Referral Date]]="",Table2[[#This Row],[FTC Screening Date]]=""),"",IFERROR(DATEDIF(Table2[[#This Row],[Referral Date]],Table2[[#This Row],[FTC Screening Date]],"d"),IFERROR(IF(DATEDIF(Table2[[#This Row],[FTC Screening Date]],Table2[[#This Row],[Referral Date]],"d")&gt;0,0,""),"")))</f>
        <v/>
      </c>
      <c r="AH1051" s="4" t="str">
        <f>IFERROR(VLOOKUP(Table2[[#This Row],[Agency Name]],'Dropdown Values'!A:B,2,FALSE),"")</f>
        <v/>
      </c>
      <c r="AI1051" s="2" t="str">
        <f>IF(OR(Table2[[#This Row],[Current Investigation Start Date]]="",Table2[[#This Row],[Referral Date]]=""),"",IFERROR(NETWORKDAYS(I1051,J1051,Holidays),""))</f>
        <v/>
      </c>
      <c r="AJ1051" s="2" t="str">
        <f>IF(OR(Table2[[#This Row],[Initial Engagement Attempt Date]]="",Table2[[#This Row],[FTC Screening Date]]=""),"",IFERROR(NETWORKDAYS(Table2[[#This Row],[Initial Engagement Attempt Date]],Table2[[#This Row],[FTC Screening Date]],Holidays),""))</f>
        <v/>
      </c>
      <c r="AK105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51" s="4">
        <f>COUNTIFS(Table2[Agency Name],Table2[[#This Row],[Agency Name]],Table2[Client ID],Table2[[#This Row],[Client ID]])</f>
        <v>0</v>
      </c>
    </row>
    <row r="1052" spans="12:38">
      <c r="L1052" s="13"/>
      <c r="M1052" s="13"/>
      <c r="N1052" s="13"/>
      <c r="P1052" s="13"/>
      <c r="W1052" s="13"/>
      <c r="X1052" s="13"/>
      <c r="AA105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5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52" s="4" t="str" cm="1">
        <f t="array" aca="1" ref="AC105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52" s="4">
        <f ca="1">LEN(Table2[[#This Row],[Data Checks]])</f>
        <v>0</v>
      </c>
      <c r="AE1052" s="4" t="str">
        <f>IF(LEN(TRIM(Table2[[#This Row],[Referral Date]]))=0,"",IFERROR(NETWORKDAYS(Table2[[#This Row],[Referral Date]],EOMONTH(DATE('Reporting Month'!$B$2,'Reporting Month'!$B$1,1),0),Holidays),-NETWORKDAYS(EOMONTH(DATE('Reporting Month'!$B$2,'Reporting Month'!$B$1,1),0),Table2[[#This Row],[Referral Date]],Holidays)))</f>
        <v/>
      </c>
      <c r="AF105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52" s="4" t="str">
        <f>IF(OR(Table2[[#This Row],[Referral Date]]="",Table2[[#This Row],[FTC Screening Date]]=""),"",IFERROR(DATEDIF(Table2[[#This Row],[Referral Date]],Table2[[#This Row],[FTC Screening Date]],"d"),IFERROR(IF(DATEDIF(Table2[[#This Row],[FTC Screening Date]],Table2[[#This Row],[Referral Date]],"d")&gt;0,0,""),"")))</f>
        <v/>
      </c>
      <c r="AH1052" s="4" t="str">
        <f>IFERROR(VLOOKUP(Table2[[#This Row],[Agency Name]],'Dropdown Values'!A:B,2,FALSE),"")</f>
        <v/>
      </c>
      <c r="AI1052" s="2" t="str">
        <f>IF(OR(Table2[[#This Row],[Current Investigation Start Date]]="",Table2[[#This Row],[Referral Date]]=""),"",IFERROR(NETWORKDAYS(I1052,J1052,Holidays),""))</f>
        <v/>
      </c>
      <c r="AJ1052" s="2" t="str">
        <f>IF(OR(Table2[[#This Row],[Initial Engagement Attempt Date]]="",Table2[[#This Row],[FTC Screening Date]]=""),"",IFERROR(NETWORKDAYS(Table2[[#This Row],[Initial Engagement Attempt Date]],Table2[[#This Row],[FTC Screening Date]],Holidays),""))</f>
        <v/>
      </c>
      <c r="AK105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52" s="4">
        <f>COUNTIFS(Table2[Agency Name],Table2[[#This Row],[Agency Name]],Table2[Client ID],Table2[[#This Row],[Client ID]])</f>
        <v>0</v>
      </c>
    </row>
    <row r="1053" spans="12:38">
      <c r="L1053" s="13"/>
      <c r="M1053" s="13"/>
      <c r="N1053" s="13"/>
      <c r="P1053" s="13"/>
      <c r="W1053" s="13"/>
      <c r="X1053" s="13"/>
      <c r="AA105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5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53" s="4" t="str" cm="1">
        <f t="array" aca="1" ref="AC105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53" s="4">
        <f ca="1">LEN(Table2[[#This Row],[Data Checks]])</f>
        <v>0</v>
      </c>
      <c r="AE1053" s="4" t="str">
        <f>IF(LEN(TRIM(Table2[[#This Row],[Referral Date]]))=0,"",IFERROR(NETWORKDAYS(Table2[[#This Row],[Referral Date]],EOMONTH(DATE('Reporting Month'!$B$2,'Reporting Month'!$B$1,1),0),Holidays),-NETWORKDAYS(EOMONTH(DATE('Reporting Month'!$B$2,'Reporting Month'!$B$1,1),0),Table2[[#This Row],[Referral Date]],Holidays)))</f>
        <v/>
      </c>
      <c r="AF105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53" s="4" t="str">
        <f>IF(OR(Table2[[#This Row],[Referral Date]]="",Table2[[#This Row],[FTC Screening Date]]=""),"",IFERROR(DATEDIF(Table2[[#This Row],[Referral Date]],Table2[[#This Row],[FTC Screening Date]],"d"),IFERROR(IF(DATEDIF(Table2[[#This Row],[FTC Screening Date]],Table2[[#This Row],[Referral Date]],"d")&gt;0,0,""),"")))</f>
        <v/>
      </c>
      <c r="AH1053" s="4" t="str">
        <f>IFERROR(VLOOKUP(Table2[[#This Row],[Agency Name]],'Dropdown Values'!A:B,2,FALSE),"")</f>
        <v/>
      </c>
      <c r="AI1053" s="2" t="str">
        <f>IF(OR(Table2[[#This Row],[Current Investigation Start Date]]="",Table2[[#This Row],[Referral Date]]=""),"",IFERROR(NETWORKDAYS(I1053,J1053,Holidays),""))</f>
        <v/>
      </c>
      <c r="AJ1053" s="2" t="str">
        <f>IF(OR(Table2[[#This Row],[Initial Engagement Attempt Date]]="",Table2[[#This Row],[FTC Screening Date]]=""),"",IFERROR(NETWORKDAYS(Table2[[#This Row],[Initial Engagement Attempt Date]],Table2[[#This Row],[FTC Screening Date]],Holidays),""))</f>
        <v/>
      </c>
      <c r="AK105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53" s="4">
        <f>COUNTIFS(Table2[Agency Name],Table2[[#This Row],[Agency Name]],Table2[Client ID],Table2[[#This Row],[Client ID]])</f>
        <v>0</v>
      </c>
    </row>
    <row r="1054" spans="12:38">
      <c r="L1054" s="13"/>
      <c r="M1054" s="13"/>
      <c r="N1054" s="13"/>
      <c r="P1054" s="13"/>
      <c r="W1054" s="13"/>
      <c r="X1054" s="13"/>
      <c r="AA105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5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54" s="4" t="str" cm="1">
        <f t="array" aca="1" ref="AC105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54" s="4">
        <f ca="1">LEN(Table2[[#This Row],[Data Checks]])</f>
        <v>0</v>
      </c>
      <c r="AE1054" s="4" t="str">
        <f>IF(LEN(TRIM(Table2[[#This Row],[Referral Date]]))=0,"",IFERROR(NETWORKDAYS(Table2[[#This Row],[Referral Date]],EOMONTH(DATE('Reporting Month'!$B$2,'Reporting Month'!$B$1,1),0),Holidays),-NETWORKDAYS(EOMONTH(DATE('Reporting Month'!$B$2,'Reporting Month'!$B$1,1),0),Table2[[#This Row],[Referral Date]],Holidays)))</f>
        <v/>
      </c>
      <c r="AF105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54" s="4" t="str">
        <f>IF(OR(Table2[[#This Row],[Referral Date]]="",Table2[[#This Row],[FTC Screening Date]]=""),"",IFERROR(DATEDIF(Table2[[#This Row],[Referral Date]],Table2[[#This Row],[FTC Screening Date]],"d"),IFERROR(IF(DATEDIF(Table2[[#This Row],[FTC Screening Date]],Table2[[#This Row],[Referral Date]],"d")&gt;0,0,""),"")))</f>
        <v/>
      </c>
      <c r="AH1054" s="4" t="str">
        <f>IFERROR(VLOOKUP(Table2[[#This Row],[Agency Name]],'Dropdown Values'!A:B,2,FALSE),"")</f>
        <v/>
      </c>
      <c r="AI1054" s="2" t="str">
        <f>IF(OR(Table2[[#This Row],[Current Investigation Start Date]]="",Table2[[#This Row],[Referral Date]]=""),"",IFERROR(NETWORKDAYS(I1054,J1054,Holidays),""))</f>
        <v/>
      </c>
      <c r="AJ1054" s="2" t="str">
        <f>IF(OR(Table2[[#This Row],[Initial Engagement Attempt Date]]="",Table2[[#This Row],[FTC Screening Date]]=""),"",IFERROR(NETWORKDAYS(Table2[[#This Row],[Initial Engagement Attempt Date]],Table2[[#This Row],[FTC Screening Date]],Holidays),""))</f>
        <v/>
      </c>
      <c r="AK105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54" s="4">
        <f>COUNTIFS(Table2[Agency Name],Table2[[#This Row],[Agency Name]],Table2[Client ID],Table2[[#This Row],[Client ID]])</f>
        <v>0</v>
      </c>
    </row>
    <row r="1055" spans="12:38">
      <c r="L1055" s="13"/>
      <c r="M1055" s="13"/>
      <c r="N1055" s="13"/>
      <c r="P1055" s="13"/>
      <c r="W1055" s="13"/>
      <c r="X1055" s="13"/>
      <c r="AA105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5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55" s="4" t="str" cm="1">
        <f t="array" aca="1" ref="AC105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55" s="4">
        <f ca="1">LEN(Table2[[#This Row],[Data Checks]])</f>
        <v>0</v>
      </c>
      <c r="AE1055" s="4" t="str">
        <f>IF(LEN(TRIM(Table2[[#This Row],[Referral Date]]))=0,"",IFERROR(NETWORKDAYS(Table2[[#This Row],[Referral Date]],EOMONTH(DATE('Reporting Month'!$B$2,'Reporting Month'!$B$1,1),0),Holidays),-NETWORKDAYS(EOMONTH(DATE('Reporting Month'!$B$2,'Reporting Month'!$B$1,1),0),Table2[[#This Row],[Referral Date]],Holidays)))</f>
        <v/>
      </c>
      <c r="AF105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55" s="4" t="str">
        <f>IF(OR(Table2[[#This Row],[Referral Date]]="",Table2[[#This Row],[FTC Screening Date]]=""),"",IFERROR(DATEDIF(Table2[[#This Row],[Referral Date]],Table2[[#This Row],[FTC Screening Date]],"d"),IFERROR(IF(DATEDIF(Table2[[#This Row],[FTC Screening Date]],Table2[[#This Row],[Referral Date]],"d")&gt;0,0,""),"")))</f>
        <v/>
      </c>
      <c r="AH1055" s="4" t="str">
        <f>IFERROR(VLOOKUP(Table2[[#This Row],[Agency Name]],'Dropdown Values'!A:B,2,FALSE),"")</f>
        <v/>
      </c>
      <c r="AI1055" s="2" t="str">
        <f>IF(OR(Table2[[#This Row],[Current Investigation Start Date]]="",Table2[[#This Row],[Referral Date]]=""),"",IFERROR(NETWORKDAYS(I1055,J1055,Holidays),""))</f>
        <v/>
      </c>
      <c r="AJ1055" s="2" t="str">
        <f>IF(OR(Table2[[#This Row],[Initial Engagement Attempt Date]]="",Table2[[#This Row],[FTC Screening Date]]=""),"",IFERROR(NETWORKDAYS(Table2[[#This Row],[Initial Engagement Attempt Date]],Table2[[#This Row],[FTC Screening Date]],Holidays),""))</f>
        <v/>
      </c>
      <c r="AK105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55" s="4">
        <f>COUNTIFS(Table2[Agency Name],Table2[[#This Row],[Agency Name]],Table2[Client ID],Table2[[#This Row],[Client ID]])</f>
        <v>0</v>
      </c>
    </row>
    <row r="1056" spans="12:38">
      <c r="L1056" s="13"/>
      <c r="M1056" s="13"/>
      <c r="N1056" s="13"/>
      <c r="P1056" s="13"/>
      <c r="W1056" s="13"/>
      <c r="X1056" s="13"/>
      <c r="AA105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5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56" s="4" t="str" cm="1">
        <f t="array" aca="1" ref="AC105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56" s="4">
        <f ca="1">LEN(Table2[[#This Row],[Data Checks]])</f>
        <v>0</v>
      </c>
      <c r="AE1056" s="4" t="str">
        <f>IF(LEN(TRIM(Table2[[#This Row],[Referral Date]]))=0,"",IFERROR(NETWORKDAYS(Table2[[#This Row],[Referral Date]],EOMONTH(DATE('Reporting Month'!$B$2,'Reporting Month'!$B$1,1),0),Holidays),-NETWORKDAYS(EOMONTH(DATE('Reporting Month'!$B$2,'Reporting Month'!$B$1,1),0),Table2[[#This Row],[Referral Date]],Holidays)))</f>
        <v/>
      </c>
      <c r="AF105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56" s="4" t="str">
        <f>IF(OR(Table2[[#This Row],[Referral Date]]="",Table2[[#This Row],[FTC Screening Date]]=""),"",IFERROR(DATEDIF(Table2[[#This Row],[Referral Date]],Table2[[#This Row],[FTC Screening Date]],"d"),IFERROR(IF(DATEDIF(Table2[[#This Row],[FTC Screening Date]],Table2[[#This Row],[Referral Date]],"d")&gt;0,0,""),"")))</f>
        <v/>
      </c>
      <c r="AH1056" s="4" t="str">
        <f>IFERROR(VLOOKUP(Table2[[#This Row],[Agency Name]],'Dropdown Values'!A:B,2,FALSE),"")</f>
        <v/>
      </c>
      <c r="AI1056" s="2" t="str">
        <f>IF(OR(Table2[[#This Row],[Current Investigation Start Date]]="",Table2[[#This Row],[Referral Date]]=""),"",IFERROR(NETWORKDAYS(I1056,J1056,Holidays),""))</f>
        <v/>
      </c>
      <c r="AJ1056" s="2" t="str">
        <f>IF(OR(Table2[[#This Row],[Initial Engagement Attempt Date]]="",Table2[[#This Row],[FTC Screening Date]]=""),"",IFERROR(NETWORKDAYS(Table2[[#This Row],[Initial Engagement Attempt Date]],Table2[[#This Row],[FTC Screening Date]],Holidays),""))</f>
        <v/>
      </c>
      <c r="AK105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56" s="4">
        <f>COUNTIFS(Table2[Agency Name],Table2[[#This Row],[Agency Name]],Table2[Client ID],Table2[[#This Row],[Client ID]])</f>
        <v>0</v>
      </c>
    </row>
    <row r="1057" spans="12:38">
      <c r="L1057" s="13"/>
      <c r="M1057" s="13"/>
      <c r="N1057" s="13"/>
      <c r="P1057" s="13"/>
      <c r="W1057" s="13"/>
      <c r="X1057" s="13"/>
      <c r="AA105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5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57" s="4" t="str" cm="1">
        <f t="array" aca="1" ref="AC105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57" s="4">
        <f ca="1">LEN(Table2[[#This Row],[Data Checks]])</f>
        <v>0</v>
      </c>
      <c r="AE1057" s="4" t="str">
        <f>IF(LEN(TRIM(Table2[[#This Row],[Referral Date]]))=0,"",IFERROR(NETWORKDAYS(Table2[[#This Row],[Referral Date]],EOMONTH(DATE('Reporting Month'!$B$2,'Reporting Month'!$B$1,1),0),Holidays),-NETWORKDAYS(EOMONTH(DATE('Reporting Month'!$B$2,'Reporting Month'!$B$1,1),0),Table2[[#This Row],[Referral Date]],Holidays)))</f>
        <v/>
      </c>
      <c r="AF105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57" s="4" t="str">
        <f>IF(OR(Table2[[#This Row],[Referral Date]]="",Table2[[#This Row],[FTC Screening Date]]=""),"",IFERROR(DATEDIF(Table2[[#This Row],[Referral Date]],Table2[[#This Row],[FTC Screening Date]],"d"),IFERROR(IF(DATEDIF(Table2[[#This Row],[FTC Screening Date]],Table2[[#This Row],[Referral Date]],"d")&gt;0,0,""),"")))</f>
        <v/>
      </c>
      <c r="AH1057" s="4" t="str">
        <f>IFERROR(VLOOKUP(Table2[[#This Row],[Agency Name]],'Dropdown Values'!A:B,2,FALSE),"")</f>
        <v/>
      </c>
      <c r="AI1057" s="2" t="str">
        <f>IF(OR(Table2[[#This Row],[Current Investigation Start Date]]="",Table2[[#This Row],[Referral Date]]=""),"",IFERROR(NETWORKDAYS(I1057,J1057,Holidays),""))</f>
        <v/>
      </c>
      <c r="AJ1057" s="2" t="str">
        <f>IF(OR(Table2[[#This Row],[Initial Engagement Attempt Date]]="",Table2[[#This Row],[FTC Screening Date]]=""),"",IFERROR(NETWORKDAYS(Table2[[#This Row],[Initial Engagement Attempt Date]],Table2[[#This Row],[FTC Screening Date]],Holidays),""))</f>
        <v/>
      </c>
      <c r="AK105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57" s="4">
        <f>COUNTIFS(Table2[Agency Name],Table2[[#This Row],[Agency Name]],Table2[Client ID],Table2[[#This Row],[Client ID]])</f>
        <v>0</v>
      </c>
    </row>
    <row r="1058" spans="12:38">
      <c r="L1058" s="13"/>
      <c r="M1058" s="13"/>
      <c r="N1058" s="13"/>
      <c r="P1058" s="13"/>
      <c r="W1058" s="13"/>
      <c r="X1058" s="13"/>
      <c r="AA105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5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58" s="4" t="str" cm="1">
        <f t="array" aca="1" ref="AC105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58" s="4">
        <f ca="1">LEN(Table2[[#This Row],[Data Checks]])</f>
        <v>0</v>
      </c>
      <c r="AE1058" s="4" t="str">
        <f>IF(LEN(TRIM(Table2[[#This Row],[Referral Date]]))=0,"",IFERROR(NETWORKDAYS(Table2[[#This Row],[Referral Date]],EOMONTH(DATE('Reporting Month'!$B$2,'Reporting Month'!$B$1,1),0),Holidays),-NETWORKDAYS(EOMONTH(DATE('Reporting Month'!$B$2,'Reporting Month'!$B$1,1),0),Table2[[#This Row],[Referral Date]],Holidays)))</f>
        <v/>
      </c>
      <c r="AF105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58" s="4" t="str">
        <f>IF(OR(Table2[[#This Row],[Referral Date]]="",Table2[[#This Row],[FTC Screening Date]]=""),"",IFERROR(DATEDIF(Table2[[#This Row],[Referral Date]],Table2[[#This Row],[FTC Screening Date]],"d"),IFERROR(IF(DATEDIF(Table2[[#This Row],[FTC Screening Date]],Table2[[#This Row],[Referral Date]],"d")&gt;0,0,""),"")))</f>
        <v/>
      </c>
      <c r="AH1058" s="4" t="str">
        <f>IFERROR(VLOOKUP(Table2[[#This Row],[Agency Name]],'Dropdown Values'!A:B,2,FALSE),"")</f>
        <v/>
      </c>
      <c r="AI1058" s="2" t="str">
        <f>IF(OR(Table2[[#This Row],[Current Investigation Start Date]]="",Table2[[#This Row],[Referral Date]]=""),"",IFERROR(NETWORKDAYS(I1058,J1058,Holidays),""))</f>
        <v/>
      </c>
      <c r="AJ1058" s="2" t="str">
        <f>IF(OR(Table2[[#This Row],[Initial Engagement Attempt Date]]="",Table2[[#This Row],[FTC Screening Date]]=""),"",IFERROR(NETWORKDAYS(Table2[[#This Row],[Initial Engagement Attempt Date]],Table2[[#This Row],[FTC Screening Date]],Holidays),""))</f>
        <v/>
      </c>
      <c r="AK105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58" s="4">
        <f>COUNTIFS(Table2[Agency Name],Table2[[#This Row],[Agency Name]],Table2[Client ID],Table2[[#This Row],[Client ID]])</f>
        <v>0</v>
      </c>
    </row>
    <row r="1059" spans="12:38">
      <c r="L1059" s="13"/>
      <c r="M1059" s="13"/>
      <c r="N1059" s="13"/>
      <c r="P1059" s="13"/>
      <c r="W1059" s="13"/>
      <c r="X1059" s="13"/>
      <c r="AA105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5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59" s="4" t="str" cm="1">
        <f t="array" aca="1" ref="AC105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59" s="4">
        <f ca="1">LEN(Table2[[#This Row],[Data Checks]])</f>
        <v>0</v>
      </c>
      <c r="AE1059" s="4" t="str">
        <f>IF(LEN(TRIM(Table2[[#This Row],[Referral Date]]))=0,"",IFERROR(NETWORKDAYS(Table2[[#This Row],[Referral Date]],EOMONTH(DATE('Reporting Month'!$B$2,'Reporting Month'!$B$1,1),0),Holidays),-NETWORKDAYS(EOMONTH(DATE('Reporting Month'!$B$2,'Reporting Month'!$B$1,1),0),Table2[[#This Row],[Referral Date]],Holidays)))</f>
        <v/>
      </c>
      <c r="AF105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59" s="4" t="str">
        <f>IF(OR(Table2[[#This Row],[Referral Date]]="",Table2[[#This Row],[FTC Screening Date]]=""),"",IFERROR(DATEDIF(Table2[[#This Row],[Referral Date]],Table2[[#This Row],[FTC Screening Date]],"d"),IFERROR(IF(DATEDIF(Table2[[#This Row],[FTC Screening Date]],Table2[[#This Row],[Referral Date]],"d")&gt;0,0,""),"")))</f>
        <v/>
      </c>
      <c r="AH1059" s="4" t="str">
        <f>IFERROR(VLOOKUP(Table2[[#This Row],[Agency Name]],'Dropdown Values'!A:B,2,FALSE),"")</f>
        <v/>
      </c>
      <c r="AI1059" s="2" t="str">
        <f>IF(OR(Table2[[#This Row],[Current Investigation Start Date]]="",Table2[[#This Row],[Referral Date]]=""),"",IFERROR(NETWORKDAYS(I1059,J1059,Holidays),""))</f>
        <v/>
      </c>
      <c r="AJ1059" s="2" t="str">
        <f>IF(OR(Table2[[#This Row],[Initial Engagement Attempt Date]]="",Table2[[#This Row],[FTC Screening Date]]=""),"",IFERROR(NETWORKDAYS(Table2[[#This Row],[Initial Engagement Attempt Date]],Table2[[#This Row],[FTC Screening Date]],Holidays),""))</f>
        <v/>
      </c>
      <c r="AK105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59" s="4">
        <f>COUNTIFS(Table2[Agency Name],Table2[[#This Row],[Agency Name]],Table2[Client ID],Table2[[#This Row],[Client ID]])</f>
        <v>0</v>
      </c>
    </row>
    <row r="1060" spans="12:38">
      <c r="L1060" s="13"/>
      <c r="M1060" s="13"/>
      <c r="N1060" s="13"/>
      <c r="P1060" s="13"/>
      <c r="W1060" s="13"/>
      <c r="X1060" s="13"/>
      <c r="AA106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6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60" s="4" t="str" cm="1">
        <f t="array" aca="1" ref="AC106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60" s="4">
        <f ca="1">LEN(Table2[[#This Row],[Data Checks]])</f>
        <v>0</v>
      </c>
      <c r="AE1060" s="4" t="str">
        <f>IF(LEN(TRIM(Table2[[#This Row],[Referral Date]]))=0,"",IFERROR(NETWORKDAYS(Table2[[#This Row],[Referral Date]],EOMONTH(DATE('Reporting Month'!$B$2,'Reporting Month'!$B$1,1),0),Holidays),-NETWORKDAYS(EOMONTH(DATE('Reporting Month'!$B$2,'Reporting Month'!$B$1,1),0),Table2[[#This Row],[Referral Date]],Holidays)))</f>
        <v/>
      </c>
      <c r="AF106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60" s="4" t="str">
        <f>IF(OR(Table2[[#This Row],[Referral Date]]="",Table2[[#This Row],[FTC Screening Date]]=""),"",IFERROR(DATEDIF(Table2[[#This Row],[Referral Date]],Table2[[#This Row],[FTC Screening Date]],"d"),IFERROR(IF(DATEDIF(Table2[[#This Row],[FTC Screening Date]],Table2[[#This Row],[Referral Date]],"d")&gt;0,0,""),"")))</f>
        <v/>
      </c>
      <c r="AH1060" s="4" t="str">
        <f>IFERROR(VLOOKUP(Table2[[#This Row],[Agency Name]],'Dropdown Values'!A:B,2,FALSE),"")</f>
        <v/>
      </c>
      <c r="AI1060" s="2" t="str">
        <f>IF(OR(Table2[[#This Row],[Current Investigation Start Date]]="",Table2[[#This Row],[Referral Date]]=""),"",IFERROR(NETWORKDAYS(I1060,J1060,Holidays),""))</f>
        <v/>
      </c>
      <c r="AJ1060" s="2" t="str">
        <f>IF(OR(Table2[[#This Row],[Initial Engagement Attempt Date]]="",Table2[[#This Row],[FTC Screening Date]]=""),"",IFERROR(NETWORKDAYS(Table2[[#This Row],[Initial Engagement Attempt Date]],Table2[[#This Row],[FTC Screening Date]],Holidays),""))</f>
        <v/>
      </c>
      <c r="AK106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60" s="4">
        <f>COUNTIFS(Table2[Agency Name],Table2[[#This Row],[Agency Name]],Table2[Client ID],Table2[[#This Row],[Client ID]])</f>
        <v>0</v>
      </c>
    </row>
    <row r="1061" spans="12:38">
      <c r="L1061" s="13"/>
      <c r="M1061" s="13"/>
      <c r="N1061" s="13"/>
      <c r="P1061" s="13"/>
      <c r="W1061" s="13"/>
      <c r="X1061" s="13"/>
      <c r="AA106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6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61" s="4" t="str" cm="1">
        <f t="array" aca="1" ref="AC106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61" s="4">
        <f ca="1">LEN(Table2[[#This Row],[Data Checks]])</f>
        <v>0</v>
      </c>
      <c r="AE1061" s="4" t="str">
        <f>IF(LEN(TRIM(Table2[[#This Row],[Referral Date]]))=0,"",IFERROR(NETWORKDAYS(Table2[[#This Row],[Referral Date]],EOMONTH(DATE('Reporting Month'!$B$2,'Reporting Month'!$B$1,1),0),Holidays),-NETWORKDAYS(EOMONTH(DATE('Reporting Month'!$B$2,'Reporting Month'!$B$1,1),0),Table2[[#This Row],[Referral Date]],Holidays)))</f>
        <v/>
      </c>
      <c r="AF106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61" s="4" t="str">
        <f>IF(OR(Table2[[#This Row],[Referral Date]]="",Table2[[#This Row],[FTC Screening Date]]=""),"",IFERROR(DATEDIF(Table2[[#This Row],[Referral Date]],Table2[[#This Row],[FTC Screening Date]],"d"),IFERROR(IF(DATEDIF(Table2[[#This Row],[FTC Screening Date]],Table2[[#This Row],[Referral Date]],"d")&gt;0,0,""),"")))</f>
        <v/>
      </c>
      <c r="AH1061" s="4" t="str">
        <f>IFERROR(VLOOKUP(Table2[[#This Row],[Agency Name]],'Dropdown Values'!A:B,2,FALSE),"")</f>
        <v/>
      </c>
      <c r="AI1061" s="2" t="str">
        <f>IF(OR(Table2[[#This Row],[Current Investigation Start Date]]="",Table2[[#This Row],[Referral Date]]=""),"",IFERROR(NETWORKDAYS(I1061,J1061,Holidays),""))</f>
        <v/>
      </c>
      <c r="AJ1061" s="2" t="str">
        <f>IF(OR(Table2[[#This Row],[Initial Engagement Attempt Date]]="",Table2[[#This Row],[FTC Screening Date]]=""),"",IFERROR(NETWORKDAYS(Table2[[#This Row],[Initial Engagement Attempt Date]],Table2[[#This Row],[FTC Screening Date]],Holidays),""))</f>
        <v/>
      </c>
      <c r="AK106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61" s="4">
        <f>COUNTIFS(Table2[Agency Name],Table2[[#This Row],[Agency Name]],Table2[Client ID],Table2[[#This Row],[Client ID]])</f>
        <v>0</v>
      </c>
    </row>
    <row r="1062" spans="12:38">
      <c r="L1062" s="13"/>
      <c r="M1062" s="13"/>
      <c r="N1062" s="13"/>
      <c r="P1062" s="13"/>
      <c r="W1062" s="13"/>
      <c r="X1062" s="13"/>
      <c r="AA106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6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62" s="4" t="str" cm="1">
        <f t="array" aca="1" ref="AC106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62" s="4">
        <f ca="1">LEN(Table2[[#This Row],[Data Checks]])</f>
        <v>0</v>
      </c>
      <c r="AE1062" s="4" t="str">
        <f>IF(LEN(TRIM(Table2[[#This Row],[Referral Date]]))=0,"",IFERROR(NETWORKDAYS(Table2[[#This Row],[Referral Date]],EOMONTH(DATE('Reporting Month'!$B$2,'Reporting Month'!$B$1,1),0),Holidays),-NETWORKDAYS(EOMONTH(DATE('Reporting Month'!$B$2,'Reporting Month'!$B$1,1),0),Table2[[#This Row],[Referral Date]],Holidays)))</f>
        <v/>
      </c>
      <c r="AF106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62" s="4" t="str">
        <f>IF(OR(Table2[[#This Row],[Referral Date]]="",Table2[[#This Row],[FTC Screening Date]]=""),"",IFERROR(DATEDIF(Table2[[#This Row],[Referral Date]],Table2[[#This Row],[FTC Screening Date]],"d"),IFERROR(IF(DATEDIF(Table2[[#This Row],[FTC Screening Date]],Table2[[#This Row],[Referral Date]],"d")&gt;0,0,""),"")))</f>
        <v/>
      </c>
      <c r="AH1062" s="4" t="str">
        <f>IFERROR(VLOOKUP(Table2[[#This Row],[Agency Name]],'Dropdown Values'!A:B,2,FALSE),"")</f>
        <v/>
      </c>
      <c r="AI1062" s="2" t="str">
        <f>IF(OR(Table2[[#This Row],[Current Investigation Start Date]]="",Table2[[#This Row],[Referral Date]]=""),"",IFERROR(NETWORKDAYS(I1062,J1062,Holidays),""))</f>
        <v/>
      </c>
      <c r="AJ1062" s="2" t="str">
        <f>IF(OR(Table2[[#This Row],[Initial Engagement Attempt Date]]="",Table2[[#This Row],[FTC Screening Date]]=""),"",IFERROR(NETWORKDAYS(Table2[[#This Row],[Initial Engagement Attempt Date]],Table2[[#This Row],[FTC Screening Date]],Holidays),""))</f>
        <v/>
      </c>
      <c r="AK106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62" s="4">
        <f>COUNTIFS(Table2[Agency Name],Table2[[#This Row],[Agency Name]],Table2[Client ID],Table2[[#This Row],[Client ID]])</f>
        <v>0</v>
      </c>
    </row>
    <row r="1063" spans="12:38">
      <c r="L1063" s="13"/>
      <c r="M1063" s="13"/>
      <c r="N1063" s="13"/>
      <c r="P1063" s="13"/>
      <c r="W1063" s="13"/>
      <c r="X1063" s="13"/>
      <c r="AA106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6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63" s="4" t="str" cm="1">
        <f t="array" aca="1" ref="AC106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63" s="4">
        <f ca="1">LEN(Table2[[#This Row],[Data Checks]])</f>
        <v>0</v>
      </c>
      <c r="AE1063" s="4" t="str">
        <f>IF(LEN(TRIM(Table2[[#This Row],[Referral Date]]))=0,"",IFERROR(NETWORKDAYS(Table2[[#This Row],[Referral Date]],EOMONTH(DATE('Reporting Month'!$B$2,'Reporting Month'!$B$1,1),0),Holidays),-NETWORKDAYS(EOMONTH(DATE('Reporting Month'!$B$2,'Reporting Month'!$B$1,1),0),Table2[[#This Row],[Referral Date]],Holidays)))</f>
        <v/>
      </c>
      <c r="AF106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63" s="4" t="str">
        <f>IF(OR(Table2[[#This Row],[Referral Date]]="",Table2[[#This Row],[FTC Screening Date]]=""),"",IFERROR(DATEDIF(Table2[[#This Row],[Referral Date]],Table2[[#This Row],[FTC Screening Date]],"d"),IFERROR(IF(DATEDIF(Table2[[#This Row],[FTC Screening Date]],Table2[[#This Row],[Referral Date]],"d")&gt;0,0,""),"")))</f>
        <v/>
      </c>
      <c r="AH1063" s="4" t="str">
        <f>IFERROR(VLOOKUP(Table2[[#This Row],[Agency Name]],'Dropdown Values'!A:B,2,FALSE),"")</f>
        <v/>
      </c>
      <c r="AI1063" s="2" t="str">
        <f>IF(OR(Table2[[#This Row],[Current Investigation Start Date]]="",Table2[[#This Row],[Referral Date]]=""),"",IFERROR(NETWORKDAYS(I1063,J1063,Holidays),""))</f>
        <v/>
      </c>
      <c r="AJ1063" s="2" t="str">
        <f>IF(OR(Table2[[#This Row],[Initial Engagement Attempt Date]]="",Table2[[#This Row],[FTC Screening Date]]=""),"",IFERROR(NETWORKDAYS(Table2[[#This Row],[Initial Engagement Attempt Date]],Table2[[#This Row],[FTC Screening Date]],Holidays),""))</f>
        <v/>
      </c>
      <c r="AK106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63" s="4">
        <f>COUNTIFS(Table2[Agency Name],Table2[[#This Row],[Agency Name]],Table2[Client ID],Table2[[#This Row],[Client ID]])</f>
        <v>0</v>
      </c>
    </row>
    <row r="1064" spans="12:38">
      <c r="L1064" s="13"/>
      <c r="M1064" s="13"/>
      <c r="N1064" s="13"/>
      <c r="P1064" s="13"/>
      <c r="W1064" s="13"/>
      <c r="X1064" s="13"/>
      <c r="AA106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6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64" s="4" t="str" cm="1">
        <f t="array" aca="1" ref="AC106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64" s="4">
        <f ca="1">LEN(Table2[[#This Row],[Data Checks]])</f>
        <v>0</v>
      </c>
      <c r="AE1064" s="4" t="str">
        <f>IF(LEN(TRIM(Table2[[#This Row],[Referral Date]]))=0,"",IFERROR(NETWORKDAYS(Table2[[#This Row],[Referral Date]],EOMONTH(DATE('Reporting Month'!$B$2,'Reporting Month'!$B$1,1),0),Holidays),-NETWORKDAYS(EOMONTH(DATE('Reporting Month'!$B$2,'Reporting Month'!$B$1,1),0),Table2[[#This Row],[Referral Date]],Holidays)))</f>
        <v/>
      </c>
      <c r="AF106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64" s="4" t="str">
        <f>IF(OR(Table2[[#This Row],[Referral Date]]="",Table2[[#This Row],[FTC Screening Date]]=""),"",IFERROR(DATEDIF(Table2[[#This Row],[Referral Date]],Table2[[#This Row],[FTC Screening Date]],"d"),IFERROR(IF(DATEDIF(Table2[[#This Row],[FTC Screening Date]],Table2[[#This Row],[Referral Date]],"d")&gt;0,0,""),"")))</f>
        <v/>
      </c>
      <c r="AH1064" s="4" t="str">
        <f>IFERROR(VLOOKUP(Table2[[#This Row],[Agency Name]],'Dropdown Values'!A:B,2,FALSE),"")</f>
        <v/>
      </c>
      <c r="AI1064" s="2" t="str">
        <f>IF(OR(Table2[[#This Row],[Current Investigation Start Date]]="",Table2[[#This Row],[Referral Date]]=""),"",IFERROR(NETWORKDAYS(I1064,J1064,Holidays),""))</f>
        <v/>
      </c>
      <c r="AJ1064" s="2" t="str">
        <f>IF(OR(Table2[[#This Row],[Initial Engagement Attempt Date]]="",Table2[[#This Row],[FTC Screening Date]]=""),"",IFERROR(NETWORKDAYS(Table2[[#This Row],[Initial Engagement Attempt Date]],Table2[[#This Row],[FTC Screening Date]],Holidays),""))</f>
        <v/>
      </c>
      <c r="AK106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64" s="4">
        <f>COUNTIFS(Table2[Agency Name],Table2[[#This Row],[Agency Name]],Table2[Client ID],Table2[[#This Row],[Client ID]])</f>
        <v>0</v>
      </c>
    </row>
    <row r="1065" spans="12:38">
      <c r="L1065" s="13"/>
      <c r="M1065" s="13"/>
      <c r="N1065" s="13"/>
      <c r="P1065" s="13"/>
      <c r="W1065" s="13"/>
      <c r="X1065" s="13"/>
      <c r="AA106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6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65" s="4" t="str" cm="1">
        <f t="array" aca="1" ref="AC106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65" s="4">
        <f ca="1">LEN(Table2[[#This Row],[Data Checks]])</f>
        <v>0</v>
      </c>
      <c r="AE1065" s="4" t="str">
        <f>IF(LEN(TRIM(Table2[[#This Row],[Referral Date]]))=0,"",IFERROR(NETWORKDAYS(Table2[[#This Row],[Referral Date]],EOMONTH(DATE('Reporting Month'!$B$2,'Reporting Month'!$B$1,1),0),Holidays),-NETWORKDAYS(EOMONTH(DATE('Reporting Month'!$B$2,'Reporting Month'!$B$1,1),0),Table2[[#This Row],[Referral Date]],Holidays)))</f>
        <v/>
      </c>
      <c r="AF106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65" s="4" t="str">
        <f>IF(OR(Table2[[#This Row],[Referral Date]]="",Table2[[#This Row],[FTC Screening Date]]=""),"",IFERROR(DATEDIF(Table2[[#This Row],[Referral Date]],Table2[[#This Row],[FTC Screening Date]],"d"),IFERROR(IF(DATEDIF(Table2[[#This Row],[FTC Screening Date]],Table2[[#This Row],[Referral Date]],"d")&gt;0,0,""),"")))</f>
        <v/>
      </c>
      <c r="AH1065" s="4" t="str">
        <f>IFERROR(VLOOKUP(Table2[[#This Row],[Agency Name]],'Dropdown Values'!A:B,2,FALSE),"")</f>
        <v/>
      </c>
      <c r="AI1065" s="2" t="str">
        <f>IF(OR(Table2[[#This Row],[Current Investigation Start Date]]="",Table2[[#This Row],[Referral Date]]=""),"",IFERROR(NETWORKDAYS(I1065,J1065,Holidays),""))</f>
        <v/>
      </c>
      <c r="AJ1065" s="2" t="str">
        <f>IF(OR(Table2[[#This Row],[Initial Engagement Attempt Date]]="",Table2[[#This Row],[FTC Screening Date]]=""),"",IFERROR(NETWORKDAYS(Table2[[#This Row],[Initial Engagement Attempt Date]],Table2[[#This Row],[FTC Screening Date]],Holidays),""))</f>
        <v/>
      </c>
      <c r="AK106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65" s="4">
        <f>COUNTIFS(Table2[Agency Name],Table2[[#This Row],[Agency Name]],Table2[Client ID],Table2[[#This Row],[Client ID]])</f>
        <v>0</v>
      </c>
    </row>
    <row r="1066" spans="12:38">
      <c r="L1066" s="13"/>
      <c r="M1066" s="13"/>
      <c r="N1066" s="13"/>
      <c r="P1066" s="13"/>
      <c r="W1066" s="13"/>
      <c r="X1066" s="13"/>
      <c r="AA106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6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66" s="4" t="str" cm="1">
        <f t="array" aca="1" ref="AC106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66" s="4">
        <f ca="1">LEN(Table2[[#This Row],[Data Checks]])</f>
        <v>0</v>
      </c>
      <c r="AE1066" s="4" t="str">
        <f>IF(LEN(TRIM(Table2[[#This Row],[Referral Date]]))=0,"",IFERROR(NETWORKDAYS(Table2[[#This Row],[Referral Date]],EOMONTH(DATE('Reporting Month'!$B$2,'Reporting Month'!$B$1,1),0),Holidays),-NETWORKDAYS(EOMONTH(DATE('Reporting Month'!$B$2,'Reporting Month'!$B$1,1),0),Table2[[#This Row],[Referral Date]],Holidays)))</f>
        <v/>
      </c>
      <c r="AF106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66" s="4" t="str">
        <f>IF(OR(Table2[[#This Row],[Referral Date]]="",Table2[[#This Row],[FTC Screening Date]]=""),"",IFERROR(DATEDIF(Table2[[#This Row],[Referral Date]],Table2[[#This Row],[FTC Screening Date]],"d"),IFERROR(IF(DATEDIF(Table2[[#This Row],[FTC Screening Date]],Table2[[#This Row],[Referral Date]],"d")&gt;0,0,""),"")))</f>
        <v/>
      </c>
      <c r="AH1066" s="4" t="str">
        <f>IFERROR(VLOOKUP(Table2[[#This Row],[Agency Name]],'Dropdown Values'!A:B,2,FALSE),"")</f>
        <v/>
      </c>
      <c r="AI1066" s="2" t="str">
        <f>IF(OR(Table2[[#This Row],[Current Investigation Start Date]]="",Table2[[#This Row],[Referral Date]]=""),"",IFERROR(NETWORKDAYS(I1066,J1066,Holidays),""))</f>
        <v/>
      </c>
      <c r="AJ1066" s="2" t="str">
        <f>IF(OR(Table2[[#This Row],[Initial Engagement Attempt Date]]="",Table2[[#This Row],[FTC Screening Date]]=""),"",IFERROR(NETWORKDAYS(Table2[[#This Row],[Initial Engagement Attempt Date]],Table2[[#This Row],[FTC Screening Date]],Holidays),""))</f>
        <v/>
      </c>
      <c r="AK106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66" s="4">
        <f>COUNTIFS(Table2[Agency Name],Table2[[#This Row],[Agency Name]],Table2[Client ID],Table2[[#This Row],[Client ID]])</f>
        <v>0</v>
      </c>
    </row>
    <row r="1067" spans="12:38">
      <c r="L1067" s="13"/>
      <c r="M1067" s="13"/>
      <c r="N1067" s="13"/>
      <c r="P1067" s="13"/>
      <c r="W1067" s="13"/>
      <c r="X1067" s="13"/>
      <c r="AA106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6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67" s="4" t="str" cm="1">
        <f t="array" aca="1" ref="AC106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67" s="4">
        <f ca="1">LEN(Table2[[#This Row],[Data Checks]])</f>
        <v>0</v>
      </c>
      <c r="AE1067" s="4" t="str">
        <f>IF(LEN(TRIM(Table2[[#This Row],[Referral Date]]))=0,"",IFERROR(NETWORKDAYS(Table2[[#This Row],[Referral Date]],EOMONTH(DATE('Reporting Month'!$B$2,'Reporting Month'!$B$1,1),0),Holidays),-NETWORKDAYS(EOMONTH(DATE('Reporting Month'!$B$2,'Reporting Month'!$B$1,1),0),Table2[[#This Row],[Referral Date]],Holidays)))</f>
        <v/>
      </c>
      <c r="AF106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67" s="4" t="str">
        <f>IF(OR(Table2[[#This Row],[Referral Date]]="",Table2[[#This Row],[FTC Screening Date]]=""),"",IFERROR(DATEDIF(Table2[[#This Row],[Referral Date]],Table2[[#This Row],[FTC Screening Date]],"d"),IFERROR(IF(DATEDIF(Table2[[#This Row],[FTC Screening Date]],Table2[[#This Row],[Referral Date]],"d")&gt;0,0,""),"")))</f>
        <v/>
      </c>
      <c r="AH1067" s="4" t="str">
        <f>IFERROR(VLOOKUP(Table2[[#This Row],[Agency Name]],'Dropdown Values'!A:B,2,FALSE),"")</f>
        <v/>
      </c>
      <c r="AI1067" s="2" t="str">
        <f>IF(OR(Table2[[#This Row],[Current Investigation Start Date]]="",Table2[[#This Row],[Referral Date]]=""),"",IFERROR(NETWORKDAYS(I1067,J1067,Holidays),""))</f>
        <v/>
      </c>
      <c r="AJ1067" s="2" t="str">
        <f>IF(OR(Table2[[#This Row],[Initial Engagement Attempt Date]]="",Table2[[#This Row],[FTC Screening Date]]=""),"",IFERROR(NETWORKDAYS(Table2[[#This Row],[Initial Engagement Attempt Date]],Table2[[#This Row],[FTC Screening Date]],Holidays),""))</f>
        <v/>
      </c>
      <c r="AK106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67" s="4">
        <f>COUNTIFS(Table2[Agency Name],Table2[[#This Row],[Agency Name]],Table2[Client ID],Table2[[#This Row],[Client ID]])</f>
        <v>0</v>
      </c>
    </row>
    <row r="1068" spans="12:38">
      <c r="L1068" s="13"/>
      <c r="M1068" s="13"/>
      <c r="N1068" s="13"/>
      <c r="P1068" s="13"/>
      <c r="W1068" s="13"/>
      <c r="X1068" s="13"/>
      <c r="AA106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6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68" s="4" t="str" cm="1">
        <f t="array" aca="1" ref="AC106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68" s="4">
        <f ca="1">LEN(Table2[[#This Row],[Data Checks]])</f>
        <v>0</v>
      </c>
      <c r="AE1068" s="4" t="str">
        <f>IF(LEN(TRIM(Table2[[#This Row],[Referral Date]]))=0,"",IFERROR(NETWORKDAYS(Table2[[#This Row],[Referral Date]],EOMONTH(DATE('Reporting Month'!$B$2,'Reporting Month'!$B$1,1),0),Holidays),-NETWORKDAYS(EOMONTH(DATE('Reporting Month'!$B$2,'Reporting Month'!$B$1,1),0),Table2[[#This Row],[Referral Date]],Holidays)))</f>
        <v/>
      </c>
      <c r="AF106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68" s="4" t="str">
        <f>IF(OR(Table2[[#This Row],[Referral Date]]="",Table2[[#This Row],[FTC Screening Date]]=""),"",IFERROR(DATEDIF(Table2[[#This Row],[Referral Date]],Table2[[#This Row],[FTC Screening Date]],"d"),IFERROR(IF(DATEDIF(Table2[[#This Row],[FTC Screening Date]],Table2[[#This Row],[Referral Date]],"d")&gt;0,0,""),"")))</f>
        <v/>
      </c>
      <c r="AH1068" s="4" t="str">
        <f>IFERROR(VLOOKUP(Table2[[#This Row],[Agency Name]],'Dropdown Values'!A:B,2,FALSE),"")</f>
        <v/>
      </c>
      <c r="AI1068" s="2" t="str">
        <f>IF(OR(Table2[[#This Row],[Current Investigation Start Date]]="",Table2[[#This Row],[Referral Date]]=""),"",IFERROR(NETWORKDAYS(I1068,J1068,Holidays),""))</f>
        <v/>
      </c>
      <c r="AJ1068" s="2" t="str">
        <f>IF(OR(Table2[[#This Row],[Initial Engagement Attempt Date]]="",Table2[[#This Row],[FTC Screening Date]]=""),"",IFERROR(NETWORKDAYS(Table2[[#This Row],[Initial Engagement Attempt Date]],Table2[[#This Row],[FTC Screening Date]],Holidays),""))</f>
        <v/>
      </c>
      <c r="AK106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68" s="4">
        <f>COUNTIFS(Table2[Agency Name],Table2[[#This Row],[Agency Name]],Table2[Client ID],Table2[[#This Row],[Client ID]])</f>
        <v>0</v>
      </c>
    </row>
    <row r="1069" spans="12:38">
      <c r="L1069" s="13"/>
      <c r="M1069" s="13"/>
      <c r="N1069" s="13"/>
      <c r="P1069" s="13"/>
      <c r="W1069" s="13"/>
      <c r="X1069" s="13"/>
      <c r="AA106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6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69" s="4" t="str" cm="1">
        <f t="array" aca="1" ref="AC106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69" s="4">
        <f ca="1">LEN(Table2[[#This Row],[Data Checks]])</f>
        <v>0</v>
      </c>
      <c r="AE1069" s="4" t="str">
        <f>IF(LEN(TRIM(Table2[[#This Row],[Referral Date]]))=0,"",IFERROR(NETWORKDAYS(Table2[[#This Row],[Referral Date]],EOMONTH(DATE('Reporting Month'!$B$2,'Reporting Month'!$B$1,1),0),Holidays),-NETWORKDAYS(EOMONTH(DATE('Reporting Month'!$B$2,'Reporting Month'!$B$1,1),0),Table2[[#This Row],[Referral Date]],Holidays)))</f>
        <v/>
      </c>
      <c r="AF106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69" s="4" t="str">
        <f>IF(OR(Table2[[#This Row],[Referral Date]]="",Table2[[#This Row],[FTC Screening Date]]=""),"",IFERROR(DATEDIF(Table2[[#This Row],[Referral Date]],Table2[[#This Row],[FTC Screening Date]],"d"),IFERROR(IF(DATEDIF(Table2[[#This Row],[FTC Screening Date]],Table2[[#This Row],[Referral Date]],"d")&gt;0,0,""),"")))</f>
        <v/>
      </c>
      <c r="AH1069" s="4" t="str">
        <f>IFERROR(VLOOKUP(Table2[[#This Row],[Agency Name]],'Dropdown Values'!A:B,2,FALSE),"")</f>
        <v/>
      </c>
      <c r="AI1069" s="2" t="str">
        <f>IF(OR(Table2[[#This Row],[Current Investigation Start Date]]="",Table2[[#This Row],[Referral Date]]=""),"",IFERROR(NETWORKDAYS(I1069,J1069,Holidays),""))</f>
        <v/>
      </c>
      <c r="AJ1069" s="2" t="str">
        <f>IF(OR(Table2[[#This Row],[Initial Engagement Attempt Date]]="",Table2[[#This Row],[FTC Screening Date]]=""),"",IFERROR(NETWORKDAYS(Table2[[#This Row],[Initial Engagement Attempt Date]],Table2[[#This Row],[FTC Screening Date]],Holidays),""))</f>
        <v/>
      </c>
      <c r="AK106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69" s="4">
        <f>COUNTIFS(Table2[Agency Name],Table2[[#This Row],[Agency Name]],Table2[Client ID],Table2[[#This Row],[Client ID]])</f>
        <v>0</v>
      </c>
    </row>
    <row r="1070" spans="12:38">
      <c r="L1070" s="13"/>
      <c r="M1070" s="13"/>
      <c r="N1070" s="13"/>
      <c r="P1070" s="13"/>
      <c r="W1070" s="13"/>
      <c r="X1070" s="13"/>
      <c r="AA107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7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70" s="4" t="str" cm="1">
        <f t="array" aca="1" ref="AC107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70" s="4">
        <f ca="1">LEN(Table2[[#This Row],[Data Checks]])</f>
        <v>0</v>
      </c>
      <c r="AE1070" s="4" t="str">
        <f>IF(LEN(TRIM(Table2[[#This Row],[Referral Date]]))=0,"",IFERROR(NETWORKDAYS(Table2[[#This Row],[Referral Date]],EOMONTH(DATE('Reporting Month'!$B$2,'Reporting Month'!$B$1,1),0),Holidays),-NETWORKDAYS(EOMONTH(DATE('Reporting Month'!$B$2,'Reporting Month'!$B$1,1),0),Table2[[#This Row],[Referral Date]],Holidays)))</f>
        <v/>
      </c>
      <c r="AF107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70" s="4" t="str">
        <f>IF(OR(Table2[[#This Row],[Referral Date]]="",Table2[[#This Row],[FTC Screening Date]]=""),"",IFERROR(DATEDIF(Table2[[#This Row],[Referral Date]],Table2[[#This Row],[FTC Screening Date]],"d"),IFERROR(IF(DATEDIF(Table2[[#This Row],[FTC Screening Date]],Table2[[#This Row],[Referral Date]],"d")&gt;0,0,""),"")))</f>
        <v/>
      </c>
      <c r="AH1070" s="4" t="str">
        <f>IFERROR(VLOOKUP(Table2[[#This Row],[Agency Name]],'Dropdown Values'!A:B,2,FALSE),"")</f>
        <v/>
      </c>
      <c r="AI1070" s="2" t="str">
        <f>IF(OR(Table2[[#This Row],[Current Investigation Start Date]]="",Table2[[#This Row],[Referral Date]]=""),"",IFERROR(NETWORKDAYS(I1070,J1070,Holidays),""))</f>
        <v/>
      </c>
      <c r="AJ1070" s="2" t="str">
        <f>IF(OR(Table2[[#This Row],[Initial Engagement Attempt Date]]="",Table2[[#This Row],[FTC Screening Date]]=""),"",IFERROR(NETWORKDAYS(Table2[[#This Row],[Initial Engagement Attempt Date]],Table2[[#This Row],[FTC Screening Date]],Holidays),""))</f>
        <v/>
      </c>
      <c r="AK107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70" s="4">
        <f>COUNTIFS(Table2[Agency Name],Table2[[#This Row],[Agency Name]],Table2[Client ID],Table2[[#This Row],[Client ID]])</f>
        <v>0</v>
      </c>
    </row>
    <row r="1071" spans="12:38">
      <c r="L1071" s="13"/>
      <c r="M1071" s="13"/>
      <c r="N1071" s="13"/>
      <c r="P1071" s="13"/>
      <c r="W1071" s="13"/>
      <c r="X1071" s="13"/>
      <c r="AA107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7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71" s="4" t="str" cm="1">
        <f t="array" aca="1" ref="AC107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71" s="4">
        <f ca="1">LEN(Table2[[#This Row],[Data Checks]])</f>
        <v>0</v>
      </c>
      <c r="AE1071" s="4" t="str">
        <f>IF(LEN(TRIM(Table2[[#This Row],[Referral Date]]))=0,"",IFERROR(NETWORKDAYS(Table2[[#This Row],[Referral Date]],EOMONTH(DATE('Reporting Month'!$B$2,'Reporting Month'!$B$1,1),0),Holidays),-NETWORKDAYS(EOMONTH(DATE('Reporting Month'!$B$2,'Reporting Month'!$B$1,1),0),Table2[[#This Row],[Referral Date]],Holidays)))</f>
        <v/>
      </c>
      <c r="AF107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71" s="4" t="str">
        <f>IF(OR(Table2[[#This Row],[Referral Date]]="",Table2[[#This Row],[FTC Screening Date]]=""),"",IFERROR(DATEDIF(Table2[[#This Row],[Referral Date]],Table2[[#This Row],[FTC Screening Date]],"d"),IFERROR(IF(DATEDIF(Table2[[#This Row],[FTC Screening Date]],Table2[[#This Row],[Referral Date]],"d")&gt;0,0,""),"")))</f>
        <v/>
      </c>
      <c r="AH1071" s="4" t="str">
        <f>IFERROR(VLOOKUP(Table2[[#This Row],[Agency Name]],'Dropdown Values'!A:B,2,FALSE),"")</f>
        <v/>
      </c>
      <c r="AI1071" s="2" t="str">
        <f>IF(OR(Table2[[#This Row],[Current Investigation Start Date]]="",Table2[[#This Row],[Referral Date]]=""),"",IFERROR(NETWORKDAYS(I1071,J1071,Holidays),""))</f>
        <v/>
      </c>
      <c r="AJ1071" s="2" t="str">
        <f>IF(OR(Table2[[#This Row],[Initial Engagement Attempt Date]]="",Table2[[#This Row],[FTC Screening Date]]=""),"",IFERROR(NETWORKDAYS(Table2[[#This Row],[Initial Engagement Attempt Date]],Table2[[#This Row],[FTC Screening Date]],Holidays),""))</f>
        <v/>
      </c>
      <c r="AK107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71" s="4">
        <f>COUNTIFS(Table2[Agency Name],Table2[[#This Row],[Agency Name]],Table2[Client ID],Table2[[#This Row],[Client ID]])</f>
        <v>0</v>
      </c>
    </row>
    <row r="1072" spans="12:38">
      <c r="L1072" s="13"/>
      <c r="M1072" s="13"/>
      <c r="N1072" s="13"/>
      <c r="P1072" s="13"/>
      <c r="W1072" s="13"/>
      <c r="X1072" s="13"/>
      <c r="AA107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7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72" s="4" t="str" cm="1">
        <f t="array" aca="1" ref="AC107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72" s="4">
        <f ca="1">LEN(Table2[[#This Row],[Data Checks]])</f>
        <v>0</v>
      </c>
      <c r="AE1072" s="4" t="str">
        <f>IF(LEN(TRIM(Table2[[#This Row],[Referral Date]]))=0,"",IFERROR(NETWORKDAYS(Table2[[#This Row],[Referral Date]],EOMONTH(DATE('Reporting Month'!$B$2,'Reporting Month'!$B$1,1),0),Holidays),-NETWORKDAYS(EOMONTH(DATE('Reporting Month'!$B$2,'Reporting Month'!$B$1,1),0),Table2[[#This Row],[Referral Date]],Holidays)))</f>
        <v/>
      </c>
      <c r="AF107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72" s="4" t="str">
        <f>IF(OR(Table2[[#This Row],[Referral Date]]="",Table2[[#This Row],[FTC Screening Date]]=""),"",IFERROR(DATEDIF(Table2[[#This Row],[Referral Date]],Table2[[#This Row],[FTC Screening Date]],"d"),IFERROR(IF(DATEDIF(Table2[[#This Row],[FTC Screening Date]],Table2[[#This Row],[Referral Date]],"d")&gt;0,0,""),"")))</f>
        <v/>
      </c>
      <c r="AH1072" s="4" t="str">
        <f>IFERROR(VLOOKUP(Table2[[#This Row],[Agency Name]],'Dropdown Values'!A:B,2,FALSE),"")</f>
        <v/>
      </c>
      <c r="AI1072" s="2" t="str">
        <f>IF(OR(Table2[[#This Row],[Current Investigation Start Date]]="",Table2[[#This Row],[Referral Date]]=""),"",IFERROR(NETWORKDAYS(I1072,J1072,Holidays),""))</f>
        <v/>
      </c>
      <c r="AJ1072" s="2" t="str">
        <f>IF(OR(Table2[[#This Row],[Initial Engagement Attempt Date]]="",Table2[[#This Row],[FTC Screening Date]]=""),"",IFERROR(NETWORKDAYS(Table2[[#This Row],[Initial Engagement Attempt Date]],Table2[[#This Row],[FTC Screening Date]],Holidays),""))</f>
        <v/>
      </c>
      <c r="AK107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72" s="4">
        <f>COUNTIFS(Table2[Agency Name],Table2[[#This Row],[Agency Name]],Table2[Client ID],Table2[[#This Row],[Client ID]])</f>
        <v>0</v>
      </c>
    </row>
    <row r="1073" spans="12:38">
      <c r="L1073" s="13"/>
      <c r="M1073" s="13"/>
      <c r="N1073" s="13"/>
      <c r="P1073" s="13"/>
      <c r="W1073" s="13"/>
      <c r="X1073" s="13"/>
      <c r="AA107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7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73" s="4" t="str" cm="1">
        <f t="array" aca="1" ref="AC107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73" s="4">
        <f ca="1">LEN(Table2[[#This Row],[Data Checks]])</f>
        <v>0</v>
      </c>
      <c r="AE1073" s="4" t="str">
        <f>IF(LEN(TRIM(Table2[[#This Row],[Referral Date]]))=0,"",IFERROR(NETWORKDAYS(Table2[[#This Row],[Referral Date]],EOMONTH(DATE('Reporting Month'!$B$2,'Reporting Month'!$B$1,1),0),Holidays),-NETWORKDAYS(EOMONTH(DATE('Reporting Month'!$B$2,'Reporting Month'!$B$1,1),0),Table2[[#This Row],[Referral Date]],Holidays)))</f>
        <v/>
      </c>
      <c r="AF107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73" s="4" t="str">
        <f>IF(OR(Table2[[#This Row],[Referral Date]]="",Table2[[#This Row],[FTC Screening Date]]=""),"",IFERROR(DATEDIF(Table2[[#This Row],[Referral Date]],Table2[[#This Row],[FTC Screening Date]],"d"),IFERROR(IF(DATEDIF(Table2[[#This Row],[FTC Screening Date]],Table2[[#This Row],[Referral Date]],"d")&gt;0,0,""),"")))</f>
        <v/>
      </c>
      <c r="AH1073" s="4" t="str">
        <f>IFERROR(VLOOKUP(Table2[[#This Row],[Agency Name]],'Dropdown Values'!A:B,2,FALSE),"")</f>
        <v/>
      </c>
      <c r="AI1073" s="2" t="str">
        <f>IF(OR(Table2[[#This Row],[Current Investigation Start Date]]="",Table2[[#This Row],[Referral Date]]=""),"",IFERROR(NETWORKDAYS(I1073,J1073,Holidays),""))</f>
        <v/>
      </c>
      <c r="AJ1073" s="2" t="str">
        <f>IF(OR(Table2[[#This Row],[Initial Engagement Attempt Date]]="",Table2[[#This Row],[FTC Screening Date]]=""),"",IFERROR(NETWORKDAYS(Table2[[#This Row],[Initial Engagement Attempt Date]],Table2[[#This Row],[FTC Screening Date]],Holidays),""))</f>
        <v/>
      </c>
      <c r="AK107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73" s="4">
        <f>COUNTIFS(Table2[Agency Name],Table2[[#This Row],[Agency Name]],Table2[Client ID],Table2[[#This Row],[Client ID]])</f>
        <v>0</v>
      </c>
    </row>
    <row r="1074" spans="12:38">
      <c r="L1074" s="13"/>
      <c r="M1074" s="13"/>
      <c r="N1074" s="13"/>
      <c r="P1074" s="13"/>
      <c r="W1074" s="13"/>
      <c r="X1074" s="13"/>
      <c r="AA107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7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74" s="4" t="str" cm="1">
        <f t="array" aca="1" ref="AC107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74" s="4">
        <f ca="1">LEN(Table2[[#This Row],[Data Checks]])</f>
        <v>0</v>
      </c>
      <c r="AE1074" s="4" t="str">
        <f>IF(LEN(TRIM(Table2[[#This Row],[Referral Date]]))=0,"",IFERROR(NETWORKDAYS(Table2[[#This Row],[Referral Date]],EOMONTH(DATE('Reporting Month'!$B$2,'Reporting Month'!$B$1,1),0),Holidays),-NETWORKDAYS(EOMONTH(DATE('Reporting Month'!$B$2,'Reporting Month'!$B$1,1),0),Table2[[#This Row],[Referral Date]],Holidays)))</f>
        <v/>
      </c>
      <c r="AF107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74" s="4" t="str">
        <f>IF(OR(Table2[[#This Row],[Referral Date]]="",Table2[[#This Row],[FTC Screening Date]]=""),"",IFERROR(DATEDIF(Table2[[#This Row],[Referral Date]],Table2[[#This Row],[FTC Screening Date]],"d"),IFERROR(IF(DATEDIF(Table2[[#This Row],[FTC Screening Date]],Table2[[#This Row],[Referral Date]],"d")&gt;0,0,""),"")))</f>
        <v/>
      </c>
      <c r="AH1074" s="4" t="str">
        <f>IFERROR(VLOOKUP(Table2[[#This Row],[Agency Name]],'Dropdown Values'!A:B,2,FALSE),"")</f>
        <v/>
      </c>
      <c r="AI1074" s="2" t="str">
        <f>IF(OR(Table2[[#This Row],[Current Investigation Start Date]]="",Table2[[#This Row],[Referral Date]]=""),"",IFERROR(NETWORKDAYS(I1074,J1074,Holidays),""))</f>
        <v/>
      </c>
      <c r="AJ1074" s="2" t="str">
        <f>IF(OR(Table2[[#This Row],[Initial Engagement Attempt Date]]="",Table2[[#This Row],[FTC Screening Date]]=""),"",IFERROR(NETWORKDAYS(Table2[[#This Row],[Initial Engagement Attempt Date]],Table2[[#This Row],[FTC Screening Date]],Holidays),""))</f>
        <v/>
      </c>
      <c r="AK107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74" s="4">
        <f>COUNTIFS(Table2[Agency Name],Table2[[#This Row],[Agency Name]],Table2[Client ID],Table2[[#This Row],[Client ID]])</f>
        <v>0</v>
      </c>
    </row>
    <row r="1075" spans="12:38">
      <c r="L1075" s="13"/>
      <c r="M1075" s="13"/>
      <c r="N1075" s="13"/>
      <c r="P1075" s="13"/>
      <c r="W1075" s="13"/>
      <c r="X1075" s="13"/>
      <c r="AA107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7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75" s="4" t="str" cm="1">
        <f t="array" aca="1" ref="AC107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75" s="4">
        <f ca="1">LEN(Table2[[#This Row],[Data Checks]])</f>
        <v>0</v>
      </c>
      <c r="AE1075" s="4" t="str">
        <f>IF(LEN(TRIM(Table2[[#This Row],[Referral Date]]))=0,"",IFERROR(NETWORKDAYS(Table2[[#This Row],[Referral Date]],EOMONTH(DATE('Reporting Month'!$B$2,'Reporting Month'!$B$1,1),0),Holidays),-NETWORKDAYS(EOMONTH(DATE('Reporting Month'!$B$2,'Reporting Month'!$B$1,1),0),Table2[[#This Row],[Referral Date]],Holidays)))</f>
        <v/>
      </c>
      <c r="AF107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75" s="4" t="str">
        <f>IF(OR(Table2[[#This Row],[Referral Date]]="",Table2[[#This Row],[FTC Screening Date]]=""),"",IFERROR(DATEDIF(Table2[[#This Row],[Referral Date]],Table2[[#This Row],[FTC Screening Date]],"d"),IFERROR(IF(DATEDIF(Table2[[#This Row],[FTC Screening Date]],Table2[[#This Row],[Referral Date]],"d")&gt;0,0,""),"")))</f>
        <v/>
      </c>
      <c r="AH1075" s="4" t="str">
        <f>IFERROR(VLOOKUP(Table2[[#This Row],[Agency Name]],'Dropdown Values'!A:B,2,FALSE),"")</f>
        <v/>
      </c>
      <c r="AI1075" s="2" t="str">
        <f>IF(OR(Table2[[#This Row],[Current Investigation Start Date]]="",Table2[[#This Row],[Referral Date]]=""),"",IFERROR(NETWORKDAYS(I1075,J1075,Holidays),""))</f>
        <v/>
      </c>
      <c r="AJ1075" s="2" t="str">
        <f>IF(OR(Table2[[#This Row],[Initial Engagement Attempt Date]]="",Table2[[#This Row],[FTC Screening Date]]=""),"",IFERROR(NETWORKDAYS(Table2[[#This Row],[Initial Engagement Attempt Date]],Table2[[#This Row],[FTC Screening Date]],Holidays),""))</f>
        <v/>
      </c>
      <c r="AK107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75" s="4">
        <f>COUNTIFS(Table2[Agency Name],Table2[[#This Row],[Agency Name]],Table2[Client ID],Table2[[#This Row],[Client ID]])</f>
        <v>0</v>
      </c>
    </row>
    <row r="1076" spans="12:38">
      <c r="L1076" s="13"/>
      <c r="M1076" s="13"/>
      <c r="N1076" s="13"/>
      <c r="P1076" s="13"/>
      <c r="W1076" s="13"/>
      <c r="X1076" s="13"/>
      <c r="AA107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7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76" s="4" t="str" cm="1">
        <f t="array" aca="1" ref="AC107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76" s="4">
        <f ca="1">LEN(Table2[[#This Row],[Data Checks]])</f>
        <v>0</v>
      </c>
      <c r="AE1076" s="4" t="str">
        <f>IF(LEN(TRIM(Table2[[#This Row],[Referral Date]]))=0,"",IFERROR(NETWORKDAYS(Table2[[#This Row],[Referral Date]],EOMONTH(DATE('Reporting Month'!$B$2,'Reporting Month'!$B$1,1),0),Holidays),-NETWORKDAYS(EOMONTH(DATE('Reporting Month'!$B$2,'Reporting Month'!$B$1,1),0),Table2[[#This Row],[Referral Date]],Holidays)))</f>
        <v/>
      </c>
      <c r="AF107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76" s="4" t="str">
        <f>IF(OR(Table2[[#This Row],[Referral Date]]="",Table2[[#This Row],[FTC Screening Date]]=""),"",IFERROR(DATEDIF(Table2[[#This Row],[Referral Date]],Table2[[#This Row],[FTC Screening Date]],"d"),IFERROR(IF(DATEDIF(Table2[[#This Row],[FTC Screening Date]],Table2[[#This Row],[Referral Date]],"d")&gt;0,0,""),"")))</f>
        <v/>
      </c>
      <c r="AH1076" s="4" t="str">
        <f>IFERROR(VLOOKUP(Table2[[#This Row],[Agency Name]],'Dropdown Values'!A:B,2,FALSE),"")</f>
        <v/>
      </c>
      <c r="AI1076" s="2" t="str">
        <f>IF(OR(Table2[[#This Row],[Current Investigation Start Date]]="",Table2[[#This Row],[Referral Date]]=""),"",IFERROR(NETWORKDAYS(I1076,J1076,Holidays),""))</f>
        <v/>
      </c>
      <c r="AJ1076" s="2" t="str">
        <f>IF(OR(Table2[[#This Row],[Initial Engagement Attempt Date]]="",Table2[[#This Row],[FTC Screening Date]]=""),"",IFERROR(NETWORKDAYS(Table2[[#This Row],[Initial Engagement Attempt Date]],Table2[[#This Row],[FTC Screening Date]],Holidays),""))</f>
        <v/>
      </c>
      <c r="AK107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76" s="4">
        <f>COUNTIFS(Table2[Agency Name],Table2[[#This Row],[Agency Name]],Table2[Client ID],Table2[[#This Row],[Client ID]])</f>
        <v>0</v>
      </c>
    </row>
    <row r="1077" spans="12:38">
      <c r="L1077" s="13"/>
      <c r="M1077" s="13"/>
      <c r="N1077" s="13"/>
      <c r="P1077" s="13"/>
      <c r="W1077" s="13"/>
      <c r="X1077" s="13"/>
      <c r="AA107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7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77" s="4" t="str" cm="1">
        <f t="array" aca="1" ref="AC107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77" s="4">
        <f ca="1">LEN(Table2[[#This Row],[Data Checks]])</f>
        <v>0</v>
      </c>
      <c r="AE1077" s="4" t="str">
        <f>IF(LEN(TRIM(Table2[[#This Row],[Referral Date]]))=0,"",IFERROR(NETWORKDAYS(Table2[[#This Row],[Referral Date]],EOMONTH(DATE('Reporting Month'!$B$2,'Reporting Month'!$B$1,1),0),Holidays),-NETWORKDAYS(EOMONTH(DATE('Reporting Month'!$B$2,'Reporting Month'!$B$1,1),0),Table2[[#This Row],[Referral Date]],Holidays)))</f>
        <v/>
      </c>
      <c r="AF107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77" s="4" t="str">
        <f>IF(OR(Table2[[#This Row],[Referral Date]]="",Table2[[#This Row],[FTC Screening Date]]=""),"",IFERROR(DATEDIF(Table2[[#This Row],[Referral Date]],Table2[[#This Row],[FTC Screening Date]],"d"),IFERROR(IF(DATEDIF(Table2[[#This Row],[FTC Screening Date]],Table2[[#This Row],[Referral Date]],"d")&gt;0,0,""),"")))</f>
        <v/>
      </c>
      <c r="AH1077" s="4" t="str">
        <f>IFERROR(VLOOKUP(Table2[[#This Row],[Agency Name]],'Dropdown Values'!A:B,2,FALSE),"")</f>
        <v/>
      </c>
      <c r="AI1077" s="2" t="str">
        <f>IF(OR(Table2[[#This Row],[Current Investigation Start Date]]="",Table2[[#This Row],[Referral Date]]=""),"",IFERROR(NETWORKDAYS(I1077,J1077,Holidays),""))</f>
        <v/>
      </c>
      <c r="AJ1077" s="2" t="str">
        <f>IF(OR(Table2[[#This Row],[Initial Engagement Attempt Date]]="",Table2[[#This Row],[FTC Screening Date]]=""),"",IFERROR(NETWORKDAYS(Table2[[#This Row],[Initial Engagement Attempt Date]],Table2[[#This Row],[FTC Screening Date]],Holidays),""))</f>
        <v/>
      </c>
      <c r="AK107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77" s="4">
        <f>COUNTIFS(Table2[Agency Name],Table2[[#This Row],[Agency Name]],Table2[Client ID],Table2[[#This Row],[Client ID]])</f>
        <v>0</v>
      </c>
    </row>
    <row r="1078" spans="12:38">
      <c r="L1078" s="13"/>
      <c r="M1078" s="13"/>
      <c r="N1078" s="13"/>
      <c r="P1078" s="13"/>
      <c r="W1078" s="13"/>
      <c r="X1078" s="13"/>
      <c r="AA107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7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78" s="4" t="str" cm="1">
        <f t="array" aca="1" ref="AC107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78" s="4">
        <f ca="1">LEN(Table2[[#This Row],[Data Checks]])</f>
        <v>0</v>
      </c>
      <c r="AE1078" s="4" t="str">
        <f>IF(LEN(TRIM(Table2[[#This Row],[Referral Date]]))=0,"",IFERROR(NETWORKDAYS(Table2[[#This Row],[Referral Date]],EOMONTH(DATE('Reporting Month'!$B$2,'Reporting Month'!$B$1,1),0),Holidays),-NETWORKDAYS(EOMONTH(DATE('Reporting Month'!$B$2,'Reporting Month'!$B$1,1),0),Table2[[#This Row],[Referral Date]],Holidays)))</f>
        <v/>
      </c>
      <c r="AF107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78" s="4" t="str">
        <f>IF(OR(Table2[[#This Row],[Referral Date]]="",Table2[[#This Row],[FTC Screening Date]]=""),"",IFERROR(DATEDIF(Table2[[#This Row],[Referral Date]],Table2[[#This Row],[FTC Screening Date]],"d"),IFERROR(IF(DATEDIF(Table2[[#This Row],[FTC Screening Date]],Table2[[#This Row],[Referral Date]],"d")&gt;0,0,""),"")))</f>
        <v/>
      </c>
      <c r="AH1078" s="4" t="str">
        <f>IFERROR(VLOOKUP(Table2[[#This Row],[Agency Name]],'Dropdown Values'!A:B,2,FALSE),"")</f>
        <v/>
      </c>
      <c r="AI1078" s="2" t="str">
        <f>IF(OR(Table2[[#This Row],[Current Investigation Start Date]]="",Table2[[#This Row],[Referral Date]]=""),"",IFERROR(NETWORKDAYS(I1078,J1078,Holidays),""))</f>
        <v/>
      </c>
      <c r="AJ1078" s="2" t="str">
        <f>IF(OR(Table2[[#This Row],[Initial Engagement Attempt Date]]="",Table2[[#This Row],[FTC Screening Date]]=""),"",IFERROR(NETWORKDAYS(Table2[[#This Row],[Initial Engagement Attempt Date]],Table2[[#This Row],[FTC Screening Date]],Holidays),""))</f>
        <v/>
      </c>
      <c r="AK107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78" s="4">
        <f>COUNTIFS(Table2[Agency Name],Table2[[#This Row],[Agency Name]],Table2[Client ID],Table2[[#This Row],[Client ID]])</f>
        <v>0</v>
      </c>
    </row>
    <row r="1079" spans="12:38">
      <c r="L1079" s="13"/>
      <c r="M1079" s="13"/>
      <c r="N1079" s="13"/>
      <c r="P1079" s="13"/>
      <c r="W1079" s="13"/>
      <c r="X1079" s="13"/>
      <c r="AA107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7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79" s="4" t="str" cm="1">
        <f t="array" aca="1" ref="AC107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79" s="4">
        <f ca="1">LEN(Table2[[#This Row],[Data Checks]])</f>
        <v>0</v>
      </c>
      <c r="AE1079" s="4" t="str">
        <f>IF(LEN(TRIM(Table2[[#This Row],[Referral Date]]))=0,"",IFERROR(NETWORKDAYS(Table2[[#This Row],[Referral Date]],EOMONTH(DATE('Reporting Month'!$B$2,'Reporting Month'!$B$1,1),0),Holidays),-NETWORKDAYS(EOMONTH(DATE('Reporting Month'!$B$2,'Reporting Month'!$B$1,1),0),Table2[[#This Row],[Referral Date]],Holidays)))</f>
        <v/>
      </c>
      <c r="AF107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79" s="4" t="str">
        <f>IF(OR(Table2[[#This Row],[Referral Date]]="",Table2[[#This Row],[FTC Screening Date]]=""),"",IFERROR(DATEDIF(Table2[[#This Row],[Referral Date]],Table2[[#This Row],[FTC Screening Date]],"d"),IFERROR(IF(DATEDIF(Table2[[#This Row],[FTC Screening Date]],Table2[[#This Row],[Referral Date]],"d")&gt;0,0,""),"")))</f>
        <v/>
      </c>
      <c r="AH1079" s="4" t="str">
        <f>IFERROR(VLOOKUP(Table2[[#This Row],[Agency Name]],'Dropdown Values'!A:B,2,FALSE),"")</f>
        <v/>
      </c>
      <c r="AI1079" s="2" t="str">
        <f>IF(OR(Table2[[#This Row],[Current Investigation Start Date]]="",Table2[[#This Row],[Referral Date]]=""),"",IFERROR(NETWORKDAYS(I1079,J1079,Holidays),""))</f>
        <v/>
      </c>
      <c r="AJ1079" s="2" t="str">
        <f>IF(OR(Table2[[#This Row],[Initial Engagement Attempt Date]]="",Table2[[#This Row],[FTC Screening Date]]=""),"",IFERROR(NETWORKDAYS(Table2[[#This Row],[Initial Engagement Attempt Date]],Table2[[#This Row],[FTC Screening Date]],Holidays),""))</f>
        <v/>
      </c>
      <c r="AK107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79" s="4">
        <f>COUNTIFS(Table2[Agency Name],Table2[[#This Row],[Agency Name]],Table2[Client ID],Table2[[#This Row],[Client ID]])</f>
        <v>0</v>
      </c>
    </row>
    <row r="1080" spans="12:38">
      <c r="L1080" s="13"/>
      <c r="M1080" s="13"/>
      <c r="N1080" s="13"/>
      <c r="P1080" s="13"/>
      <c r="W1080" s="13"/>
      <c r="X1080" s="13"/>
      <c r="AA108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8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80" s="4" t="str" cm="1">
        <f t="array" aca="1" ref="AC108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80" s="4">
        <f ca="1">LEN(Table2[[#This Row],[Data Checks]])</f>
        <v>0</v>
      </c>
      <c r="AE1080" s="4" t="str">
        <f>IF(LEN(TRIM(Table2[[#This Row],[Referral Date]]))=0,"",IFERROR(NETWORKDAYS(Table2[[#This Row],[Referral Date]],EOMONTH(DATE('Reporting Month'!$B$2,'Reporting Month'!$B$1,1),0),Holidays),-NETWORKDAYS(EOMONTH(DATE('Reporting Month'!$B$2,'Reporting Month'!$B$1,1),0),Table2[[#This Row],[Referral Date]],Holidays)))</f>
        <v/>
      </c>
      <c r="AF108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80" s="4" t="str">
        <f>IF(OR(Table2[[#This Row],[Referral Date]]="",Table2[[#This Row],[FTC Screening Date]]=""),"",IFERROR(DATEDIF(Table2[[#This Row],[Referral Date]],Table2[[#This Row],[FTC Screening Date]],"d"),IFERROR(IF(DATEDIF(Table2[[#This Row],[FTC Screening Date]],Table2[[#This Row],[Referral Date]],"d")&gt;0,0,""),"")))</f>
        <v/>
      </c>
      <c r="AH1080" s="4" t="str">
        <f>IFERROR(VLOOKUP(Table2[[#This Row],[Agency Name]],'Dropdown Values'!A:B,2,FALSE),"")</f>
        <v/>
      </c>
      <c r="AI1080" s="2" t="str">
        <f>IF(OR(Table2[[#This Row],[Current Investigation Start Date]]="",Table2[[#This Row],[Referral Date]]=""),"",IFERROR(NETWORKDAYS(I1080,J1080,Holidays),""))</f>
        <v/>
      </c>
      <c r="AJ1080" s="2" t="str">
        <f>IF(OR(Table2[[#This Row],[Initial Engagement Attempt Date]]="",Table2[[#This Row],[FTC Screening Date]]=""),"",IFERROR(NETWORKDAYS(Table2[[#This Row],[Initial Engagement Attempt Date]],Table2[[#This Row],[FTC Screening Date]],Holidays),""))</f>
        <v/>
      </c>
      <c r="AK108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80" s="4">
        <f>COUNTIFS(Table2[Agency Name],Table2[[#This Row],[Agency Name]],Table2[Client ID],Table2[[#This Row],[Client ID]])</f>
        <v>0</v>
      </c>
    </row>
    <row r="1081" spans="12:38">
      <c r="L1081" s="13"/>
      <c r="M1081" s="13"/>
      <c r="N1081" s="13"/>
      <c r="P1081" s="13"/>
      <c r="W1081" s="13"/>
      <c r="X1081" s="13"/>
      <c r="AA108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8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81" s="4" t="str" cm="1">
        <f t="array" aca="1" ref="AC108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81" s="4">
        <f ca="1">LEN(Table2[[#This Row],[Data Checks]])</f>
        <v>0</v>
      </c>
      <c r="AE1081" s="4" t="str">
        <f>IF(LEN(TRIM(Table2[[#This Row],[Referral Date]]))=0,"",IFERROR(NETWORKDAYS(Table2[[#This Row],[Referral Date]],EOMONTH(DATE('Reporting Month'!$B$2,'Reporting Month'!$B$1,1),0),Holidays),-NETWORKDAYS(EOMONTH(DATE('Reporting Month'!$B$2,'Reporting Month'!$B$1,1),0),Table2[[#This Row],[Referral Date]],Holidays)))</f>
        <v/>
      </c>
      <c r="AF108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81" s="4" t="str">
        <f>IF(OR(Table2[[#This Row],[Referral Date]]="",Table2[[#This Row],[FTC Screening Date]]=""),"",IFERROR(DATEDIF(Table2[[#This Row],[Referral Date]],Table2[[#This Row],[FTC Screening Date]],"d"),IFERROR(IF(DATEDIF(Table2[[#This Row],[FTC Screening Date]],Table2[[#This Row],[Referral Date]],"d")&gt;0,0,""),"")))</f>
        <v/>
      </c>
      <c r="AH1081" s="4" t="str">
        <f>IFERROR(VLOOKUP(Table2[[#This Row],[Agency Name]],'Dropdown Values'!A:B,2,FALSE),"")</f>
        <v/>
      </c>
      <c r="AI1081" s="2" t="str">
        <f>IF(OR(Table2[[#This Row],[Current Investigation Start Date]]="",Table2[[#This Row],[Referral Date]]=""),"",IFERROR(NETWORKDAYS(I1081,J1081,Holidays),""))</f>
        <v/>
      </c>
      <c r="AJ1081" s="2" t="str">
        <f>IF(OR(Table2[[#This Row],[Initial Engagement Attempt Date]]="",Table2[[#This Row],[FTC Screening Date]]=""),"",IFERROR(NETWORKDAYS(Table2[[#This Row],[Initial Engagement Attempt Date]],Table2[[#This Row],[FTC Screening Date]],Holidays),""))</f>
        <v/>
      </c>
      <c r="AK108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81" s="4">
        <f>COUNTIFS(Table2[Agency Name],Table2[[#This Row],[Agency Name]],Table2[Client ID],Table2[[#This Row],[Client ID]])</f>
        <v>0</v>
      </c>
    </row>
    <row r="1082" spans="12:38">
      <c r="L1082" s="13"/>
      <c r="M1082" s="13"/>
      <c r="N1082" s="13"/>
      <c r="P1082" s="13"/>
      <c r="W1082" s="13"/>
      <c r="X1082" s="13"/>
      <c r="AA108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8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82" s="4" t="str" cm="1">
        <f t="array" aca="1" ref="AC108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82" s="4">
        <f ca="1">LEN(Table2[[#This Row],[Data Checks]])</f>
        <v>0</v>
      </c>
      <c r="AE1082" s="4" t="str">
        <f>IF(LEN(TRIM(Table2[[#This Row],[Referral Date]]))=0,"",IFERROR(NETWORKDAYS(Table2[[#This Row],[Referral Date]],EOMONTH(DATE('Reporting Month'!$B$2,'Reporting Month'!$B$1,1),0),Holidays),-NETWORKDAYS(EOMONTH(DATE('Reporting Month'!$B$2,'Reporting Month'!$B$1,1),0),Table2[[#This Row],[Referral Date]],Holidays)))</f>
        <v/>
      </c>
      <c r="AF108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82" s="4" t="str">
        <f>IF(OR(Table2[[#This Row],[Referral Date]]="",Table2[[#This Row],[FTC Screening Date]]=""),"",IFERROR(DATEDIF(Table2[[#This Row],[Referral Date]],Table2[[#This Row],[FTC Screening Date]],"d"),IFERROR(IF(DATEDIF(Table2[[#This Row],[FTC Screening Date]],Table2[[#This Row],[Referral Date]],"d")&gt;0,0,""),"")))</f>
        <v/>
      </c>
      <c r="AH1082" s="4" t="str">
        <f>IFERROR(VLOOKUP(Table2[[#This Row],[Agency Name]],'Dropdown Values'!A:B,2,FALSE),"")</f>
        <v/>
      </c>
      <c r="AI1082" s="2" t="str">
        <f>IF(OR(Table2[[#This Row],[Current Investigation Start Date]]="",Table2[[#This Row],[Referral Date]]=""),"",IFERROR(NETWORKDAYS(I1082,J1082,Holidays),""))</f>
        <v/>
      </c>
      <c r="AJ1082" s="2" t="str">
        <f>IF(OR(Table2[[#This Row],[Initial Engagement Attempt Date]]="",Table2[[#This Row],[FTC Screening Date]]=""),"",IFERROR(NETWORKDAYS(Table2[[#This Row],[Initial Engagement Attempt Date]],Table2[[#This Row],[FTC Screening Date]],Holidays),""))</f>
        <v/>
      </c>
      <c r="AK108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82" s="4">
        <f>COUNTIFS(Table2[Agency Name],Table2[[#This Row],[Agency Name]],Table2[Client ID],Table2[[#This Row],[Client ID]])</f>
        <v>0</v>
      </c>
    </row>
    <row r="1083" spans="12:38">
      <c r="L1083" s="13"/>
      <c r="M1083" s="13"/>
      <c r="N1083" s="13"/>
      <c r="P1083" s="13"/>
      <c r="W1083" s="13"/>
      <c r="X1083" s="13"/>
      <c r="AA108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8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83" s="4" t="str" cm="1">
        <f t="array" aca="1" ref="AC108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83" s="4">
        <f ca="1">LEN(Table2[[#This Row],[Data Checks]])</f>
        <v>0</v>
      </c>
      <c r="AE1083" s="4" t="str">
        <f>IF(LEN(TRIM(Table2[[#This Row],[Referral Date]]))=0,"",IFERROR(NETWORKDAYS(Table2[[#This Row],[Referral Date]],EOMONTH(DATE('Reporting Month'!$B$2,'Reporting Month'!$B$1,1),0),Holidays),-NETWORKDAYS(EOMONTH(DATE('Reporting Month'!$B$2,'Reporting Month'!$B$1,1),0),Table2[[#This Row],[Referral Date]],Holidays)))</f>
        <v/>
      </c>
      <c r="AF108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83" s="4" t="str">
        <f>IF(OR(Table2[[#This Row],[Referral Date]]="",Table2[[#This Row],[FTC Screening Date]]=""),"",IFERROR(DATEDIF(Table2[[#This Row],[Referral Date]],Table2[[#This Row],[FTC Screening Date]],"d"),IFERROR(IF(DATEDIF(Table2[[#This Row],[FTC Screening Date]],Table2[[#This Row],[Referral Date]],"d")&gt;0,0,""),"")))</f>
        <v/>
      </c>
      <c r="AH1083" s="4" t="str">
        <f>IFERROR(VLOOKUP(Table2[[#This Row],[Agency Name]],'Dropdown Values'!A:B,2,FALSE),"")</f>
        <v/>
      </c>
      <c r="AI1083" s="2" t="str">
        <f>IF(OR(Table2[[#This Row],[Current Investigation Start Date]]="",Table2[[#This Row],[Referral Date]]=""),"",IFERROR(NETWORKDAYS(I1083,J1083,Holidays),""))</f>
        <v/>
      </c>
      <c r="AJ1083" s="2" t="str">
        <f>IF(OR(Table2[[#This Row],[Initial Engagement Attempt Date]]="",Table2[[#This Row],[FTC Screening Date]]=""),"",IFERROR(NETWORKDAYS(Table2[[#This Row],[Initial Engagement Attempt Date]],Table2[[#This Row],[FTC Screening Date]],Holidays),""))</f>
        <v/>
      </c>
      <c r="AK108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83" s="4">
        <f>COUNTIFS(Table2[Agency Name],Table2[[#This Row],[Agency Name]],Table2[Client ID],Table2[[#This Row],[Client ID]])</f>
        <v>0</v>
      </c>
    </row>
    <row r="1084" spans="12:38">
      <c r="L1084" s="13"/>
      <c r="M1084" s="13"/>
      <c r="N1084" s="13"/>
      <c r="P1084" s="13"/>
      <c r="W1084" s="13"/>
      <c r="X1084" s="13"/>
      <c r="AA108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8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84" s="4" t="str" cm="1">
        <f t="array" aca="1" ref="AC108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84" s="4">
        <f ca="1">LEN(Table2[[#This Row],[Data Checks]])</f>
        <v>0</v>
      </c>
      <c r="AE1084" s="4" t="str">
        <f>IF(LEN(TRIM(Table2[[#This Row],[Referral Date]]))=0,"",IFERROR(NETWORKDAYS(Table2[[#This Row],[Referral Date]],EOMONTH(DATE('Reporting Month'!$B$2,'Reporting Month'!$B$1,1),0),Holidays),-NETWORKDAYS(EOMONTH(DATE('Reporting Month'!$B$2,'Reporting Month'!$B$1,1),0),Table2[[#This Row],[Referral Date]],Holidays)))</f>
        <v/>
      </c>
      <c r="AF108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84" s="4" t="str">
        <f>IF(OR(Table2[[#This Row],[Referral Date]]="",Table2[[#This Row],[FTC Screening Date]]=""),"",IFERROR(DATEDIF(Table2[[#This Row],[Referral Date]],Table2[[#This Row],[FTC Screening Date]],"d"),IFERROR(IF(DATEDIF(Table2[[#This Row],[FTC Screening Date]],Table2[[#This Row],[Referral Date]],"d")&gt;0,0,""),"")))</f>
        <v/>
      </c>
      <c r="AH1084" s="4" t="str">
        <f>IFERROR(VLOOKUP(Table2[[#This Row],[Agency Name]],'Dropdown Values'!A:B,2,FALSE),"")</f>
        <v/>
      </c>
      <c r="AI1084" s="2" t="str">
        <f>IF(OR(Table2[[#This Row],[Current Investigation Start Date]]="",Table2[[#This Row],[Referral Date]]=""),"",IFERROR(NETWORKDAYS(I1084,J1084,Holidays),""))</f>
        <v/>
      </c>
      <c r="AJ1084" s="2" t="str">
        <f>IF(OR(Table2[[#This Row],[Initial Engagement Attempt Date]]="",Table2[[#This Row],[FTC Screening Date]]=""),"",IFERROR(NETWORKDAYS(Table2[[#This Row],[Initial Engagement Attempt Date]],Table2[[#This Row],[FTC Screening Date]],Holidays),""))</f>
        <v/>
      </c>
      <c r="AK108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84" s="4">
        <f>COUNTIFS(Table2[Agency Name],Table2[[#This Row],[Agency Name]],Table2[Client ID],Table2[[#This Row],[Client ID]])</f>
        <v>0</v>
      </c>
    </row>
    <row r="1085" spans="12:38">
      <c r="L1085" s="13"/>
      <c r="M1085" s="13"/>
      <c r="N1085" s="13"/>
      <c r="P1085" s="13"/>
      <c r="W1085" s="13"/>
      <c r="X1085" s="13"/>
      <c r="AA108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8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85" s="4" t="str" cm="1">
        <f t="array" aca="1" ref="AC108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85" s="4">
        <f ca="1">LEN(Table2[[#This Row],[Data Checks]])</f>
        <v>0</v>
      </c>
      <c r="AE1085" s="4" t="str">
        <f>IF(LEN(TRIM(Table2[[#This Row],[Referral Date]]))=0,"",IFERROR(NETWORKDAYS(Table2[[#This Row],[Referral Date]],EOMONTH(DATE('Reporting Month'!$B$2,'Reporting Month'!$B$1,1),0),Holidays),-NETWORKDAYS(EOMONTH(DATE('Reporting Month'!$B$2,'Reporting Month'!$B$1,1),0),Table2[[#This Row],[Referral Date]],Holidays)))</f>
        <v/>
      </c>
      <c r="AF108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85" s="4" t="str">
        <f>IF(OR(Table2[[#This Row],[Referral Date]]="",Table2[[#This Row],[FTC Screening Date]]=""),"",IFERROR(DATEDIF(Table2[[#This Row],[Referral Date]],Table2[[#This Row],[FTC Screening Date]],"d"),IFERROR(IF(DATEDIF(Table2[[#This Row],[FTC Screening Date]],Table2[[#This Row],[Referral Date]],"d")&gt;0,0,""),"")))</f>
        <v/>
      </c>
      <c r="AH1085" s="4" t="str">
        <f>IFERROR(VLOOKUP(Table2[[#This Row],[Agency Name]],'Dropdown Values'!A:B,2,FALSE),"")</f>
        <v/>
      </c>
      <c r="AI1085" s="2" t="str">
        <f>IF(OR(Table2[[#This Row],[Current Investigation Start Date]]="",Table2[[#This Row],[Referral Date]]=""),"",IFERROR(NETWORKDAYS(I1085,J1085,Holidays),""))</f>
        <v/>
      </c>
      <c r="AJ1085" s="2" t="str">
        <f>IF(OR(Table2[[#This Row],[Initial Engagement Attempt Date]]="",Table2[[#This Row],[FTC Screening Date]]=""),"",IFERROR(NETWORKDAYS(Table2[[#This Row],[Initial Engagement Attempt Date]],Table2[[#This Row],[FTC Screening Date]],Holidays),""))</f>
        <v/>
      </c>
      <c r="AK108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85" s="4">
        <f>COUNTIFS(Table2[Agency Name],Table2[[#This Row],[Agency Name]],Table2[Client ID],Table2[[#This Row],[Client ID]])</f>
        <v>0</v>
      </c>
    </row>
    <row r="1086" spans="12:38">
      <c r="L1086" s="13"/>
      <c r="M1086" s="13"/>
      <c r="N1086" s="13"/>
      <c r="P1086" s="13"/>
      <c r="W1086" s="13"/>
      <c r="X1086" s="13"/>
      <c r="AA108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8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86" s="4" t="str" cm="1">
        <f t="array" aca="1" ref="AC108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86" s="4">
        <f ca="1">LEN(Table2[[#This Row],[Data Checks]])</f>
        <v>0</v>
      </c>
      <c r="AE1086" s="4" t="str">
        <f>IF(LEN(TRIM(Table2[[#This Row],[Referral Date]]))=0,"",IFERROR(NETWORKDAYS(Table2[[#This Row],[Referral Date]],EOMONTH(DATE('Reporting Month'!$B$2,'Reporting Month'!$B$1,1),0),Holidays),-NETWORKDAYS(EOMONTH(DATE('Reporting Month'!$B$2,'Reporting Month'!$B$1,1),0),Table2[[#This Row],[Referral Date]],Holidays)))</f>
        <v/>
      </c>
      <c r="AF108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86" s="4" t="str">
        <f>IF(OR(Table2[[#This Row],[Referral Date]]="",Table2[[#This Row],[FTC Screening Date]]=""),"",IFERROR(DATEDIF(Table2[[#This Row],[Referral Date]],Table2[[#This Row],[FTC Screening Date]],"d"),IFERROR(IF(DATEDIF(Table2[[#This Row],[FTC Screening Date]],Table2[[#This Row],[Referral Date]],"d")&gt;0,0,""),"")))</f>
        <v/>
      </c>
      <c r="AH1086" s="4" t="str">
        <f>IFERROR(VLOOKUP(Table2[[#This Row],[Agency Name]],'Dropdown Values'!A:B,2,FALSE),"")</f>
        <v/>
      </c>
      <c r="AI1086" s="2" t="str">
        <f>IF(OR(Table2[[#This Row],[Current Investigation Start Date]]="",Table2[[#This Row],[Referral Date]]=""),"",IFERROR(NETWORKDAYS(I1086,J1086,Holidays),""))</f>
        <v/>
      </c>
      <c r="AJ1086" s="2" t="str">
        <f>IF(OR(Table2[[#This Row],[Initial Engagement Attempt Date]]="",Table2[[#This Row],[FTC Screening Date]]=""),"",IFERROR(NETWORKDAYS(Table2[[#This Row],[Initial Engagement Attempt Date]],Table2[[#This Row],[FTC Screening Date]],Holidays),""))</f>
        <v/>
      </c>
      <c r="AK108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86" s="4">
        <f>COUNTIFS(Table2[Agency Name],Table2[[#This Row],[Agency Name]],Table2[Client ID],Table2[[#This Row],[Client ID]])</f>
        <v>0</v>
      </c>
    </row>
    <row r="1087" spans="12:38">
      <c r="L1087" s="13"/>
      <c r="M1087" s="13"/>
      <c r="N1087" s="13"/>
      <c r="P1087" s="13"/>
      <c r="W1087" s="13"/>
      <c r="X1087" s="13"/>
      <c r="AA108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8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87" s="4" t="str" cm="1">
        <f t="array" aca="1" ref="AC108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87" s="4">
        <f ca="1">LEN(Table2[[#This Row],[Data Checks]])</f>
        <v>0</v>
      </c>
      <c r="AE1087" s="4" t="str">
        <f>IF(LEN(TRIM(Table2[[#This Row],[Referral Date]]))=0,"",IFERROR(NETWORKDAYS(Table2[[#This Row],[Referral Date]],EOMONTH(DATE('Reporting Month'!$B$2,'Reporting Month'!$B$1,1),0),Holidays),-NETWORKDAYS(EOMONTH(DATE('Reporting Month'!$B$2,'Reporting Month'!$B$1,1),0),Table2[[#This Row],[Referral Date]],Holidays)))</f>
        <v/>
      </c>
      <c r="AF108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87" s="4" t="str">
        <f>IF(OR(Table2[[#This Row],[Referral Date]]="",Table2[[#This Row],[FTC Screening Date]]=""),"",IFERROR(DATEDIF(Table2[[#This Row],[Referral Date]],Table2[[#This Row],[FTC Screening Date]],"d"),IFERROR(IF(DATEDIF(Table2[[#This Row],[FTC Screening Date]],Table2[[#This Row],[Referral Date]],"d")&gt;0,0,""),"")))</f>
        <v/>
      </c>
      <c r="AH1087" s="4" t="str">
        <f>IFERROR(VLOOKUP(Table2[[#This Row],[Agency Name]],'Dropdown Values'!A:B,2,FALSE),"")</f>
        <v/>
      </c>
      <c r="AI1087" s="2" t="str">
        <f>IF(OR(Table2[[#This Row],[Current Investigation Start Date]]="",Table2[[#This Row],[Referral Date]]=""),"",IFERROR(NETWORKDAYS(I1087,J1087,Holidays),""))</f>
        <v/>
      </c>
      <c r="AJ1087" s="2" t="str">
        <f>IF(OR(Table2[[#This Row],[Initial Engagement Attempt Date]]="",Table2[[#This Row],[FTC Screening Date]]=""),"",IFERROR(NETWORKDAYS(Table2[[#This Row],[Initial Engagement Attempt Date]],Table2[[#This Row],[FTC Screening Date]],Holidays),""))</f>
        <v/>
      </c>
      <c r="AK108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87" s="4">
        <f>COUNTIFS(Table2[Agency Name],Table2[[#This Row],[Agency Name]],Table2[Client ID],Table2[[#This Row],[Client ID]])</f>
        <v>0</v>
      </c>
    </row>
    <row r="1088" spans="12:38">
      <c r="L1088" s="13"/>
      <c r="M1088" s="13"/>
      <c r="N1088" s="13"/>
      <c r="P1088" s="13"/>
      <c r="W1088" s="13"/>
      <c r="X1088" s="13"/>
      <c r="AA108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8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88" s="4" t="str" cm="1">
        <f t="array" aca="1" ref="AC108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88" s="4">
        <f ca="1">LEN(Table2[[#This Row],[Data Checks]])</f>
        <v>0</v>
      </c>
      <c r="AE1088" s="4" t="str">
        <f>IF(LEN(TRIM(Table2[[#This Row],[Referral Date]]))=0,"",IFERROR(NETWORKDAYS(Table2[[#This Row],[Referral Date]],EOMONTH(DATE('Reporting Month'!$B$2,'Reporting Month'!$B$1,1),0),Holidays),-NETWORKDAYS(EOMONTH(DATE('Reporting Month'!$B$2,'Reporting Month'!$B$1,1),0),Table2[[#This Row],[Referral Date]],Holidays)))</f>
        <v/>
      </c>
      <c r="AF108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88" s="4" t="str">
        <f>IF(OR(Table2[[#This Row],[Referral Date]]="",Table2[[#This Row],[FTC Screening Date]]=""),"",IFERROR(DATEDIF(Table2[[#This Row],[Referral Date]],Table2[[#This Row],[FTC Screening Date]],"d"),IFERROR(IF(DATEDIF(Table2[[#This Row],[FTC Screening Date]],Table2[[#This Row],[Referral Date]],"d")&gt;0,0,""),"")))</f>
        <v/>
      </c>
      <c r="AH1088" s="4" t="str">
        <f>IFERROR(VLOOKUP(Table2[[#This Row],[Agency Name]],'Dropdown Values'!A:B,2,FALSE),"")</f>
        <v/>
      </c>
      <c r="AI1088" s="2" t="str">
        <f>IF(OR(Table2[[#This Row],[Current Investigation Start Date]]="",Table2[[#This Row],[Referral Date]]=""),"",IFERROR(NETWORKDAYS(I1088,J1088,Holidays),""))</f>
        <v/>
      </c>
      <c r="AJ1088" s="2" t="str">
        <f>IF(OR(Table2[[#This Row],[Initial Engagement Attempt Date]]="",Table2[[#This Row],[FTC Screening Date]]=""),"",IFERROR(NETWORKDAYS(Table2[[#This Row],[Initial Engagement Attempt Date]],Table2[[#This Row],[FTC Screening Date]],Holidays),""))</f>
        <v/>
      </c>
      <c r="AK108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88" s="4">
        <f>COUNTIFS(Table2[Agency Name],Table2[[#This Row],[Agency Name]],Table2[Client ID],Table2[[#This Row],[Client ID]])</f>
        <v>0</v>
      </c>
    </row>
    <row r="1089" spans="12:38">
      <c r="L1089" s="13"/>
      <c r="M1089" s="13"/>
      <c r="N1089" s="13"/>
      <c r="P1089" s="13"/>
      <c r="W1089" s="13"/>
      <c r="X1089" s="13"/>
      <c r="AA108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8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89" s="4" t="str" cm="1">
        <f t="array" aca="1" ref="AC108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89" s="4">
        <f ca="1">LEN(Table2[[#This Row],[Data Checks]])</f>
        <v>0</v>
      </c>
      <c r="AE1089" s="4" t="str">
        <f>IF(LEN(TRIM(Table2[[#This Row],[Referral Date]]))=0,"",IFERROR(NETWORKDAYS(Table2[[#This Row],[Referral Date]],EOMONTH(DATE('Reporting Month'!$B$2,'Reporting Month'!$B$1,1),0),Holidays),-NETWORKDAYS(EOMONTH(DATE('Reporting Month'!$B$2,'Reporting Month'!$B$1,1),0),Table2[[#This Row],[Referral Date]],Holidays)))</f>
        <v/>
      </c>
      <c r="AF108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89" s="4" t="str">
        <f>IF(OR(Table2[[#This Row],[Referral Date]]="",Table2[[#This Row],[FTC Screening Date]]=""),"",IFERROR(DATEDIF(Table2[[#This Row],[Referral Date]],Table2[[#This Row],[FTC Screening Date]],"d"),IFERROR(IF(DATEDIF(Table2[[#This Row],[FTC Screening Date]],Table2[[#This Row],[Referral Date]],"d")&gt;0,0,""),"")))</f>
        <v/>
      </c>
      <c r="AH1089" s="4" t="str">
        <f>IFERROR(VLOOKUP(Table2[[#This Row],[Agency Name]],'Dropdown Values'!A:B,2,FALSE),"")</f>
        <v/>
      </c>
      <c r="AI1089" s="2" t="str">
        <f>IF(OR(Table2[[#This Row],[Current Investigation Start Date]]="",Table2[[#This Row],[Referral Date]]=""),"",IFERROR(NETWORKDAYS(I1089,J1089,Holidays),""))</f>
        <v/>
      </c>
      <c r="AJ1089" s="2" t="str">
        <f>IF(OR(Table2[[#This Row],[Initial Engagement Attempt Date]]="",Table2[[#This Row],[FTC Screening Date]]=""),"",IFERROR(NETWORKDAYS(Table2[[#This Row],[Initial Engagement Attempt Date]],Table2[[#This Row],[FTC Screening Date]],Holidays),""))</f>
        <v/>
      </c>
      <c r="AK108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89" s="4">
        <f>COUNTIFS(Table2[Agency Name],Table2[[#This Row],[Agency Name]],Table2[Client ID],Table2[[#This Row],[Client ID]])</f>
        <v>0</v>
      </c>
    </row>
    <row r="1090" spans="12:38">
      <c r="L1090" s="13"/>
      <c r="M1090" s="13"/>
      <c r="N1090" s="13"/>
      <c r="P1090" s="13"/>
      <c r="W1090" s="13"/>
      <c r="X1090" s="13"/>
      <c r="AA109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9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90" s="4" t="str" cm="1">
        <f t="array" aca="1" ref="AC109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90" s="4">
        <f ca="1">LEN(Table2[[#This Row],[Data Checks]])</f>
        <v>0</v>
      </c>
      <c r="AE1090" s="4" t="str">
        <f>IF(LEN(TRIM(Table2[[#This Row],[Referral Date]]))=0,"",IFERROR(NETWORKDAYS(Table2[[#This Row],[Referral Date]],EOMONTH(DATE('Reporting Month'!$B$2,'Reporting Month'!$B$1,1),0),Holidays),-NETWORKDAYS(EOMONTH(DATE('Reporting Month'!$B$2,'Reporting Month'!$B$1,1),0),Table2[[#This Row],[Referral Date]],Holidays)))</f>
        <v/>
      </c>
      <c r="AF109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90" s="4" t="str">
        <f>IF(OR(Table2[[#This Row],[Referral Date]]="",Table2[[#This Row],[FTC Screening Date]]=""),"",IFERROR(DATEDIF(Table2[[#This Row],[Referral Date]],Table2[[#This Row],[FTC Screening Date]],"d"),IFERROR(IF(DATEDIF(Table2[[#This Row],[FTC Screening Date]],Table2[[#This Row],[Referral Date]],"d")&gt;0,0,""),"")))</f>
        <v/>
      </c>
      <c r="AH1090" s="4" t="str">
        <f>IFERROR(VLOOKUP(Table2[[#This Row],[Agency Name]],'Dropdown Values'!A:B,2,FALSE),"")</f>
        <v/>
      </c>
      <c r="AI1090" s="2" t="str">
        <f>IF(OR(Table2[[#This Row],[Current Investigation Start Date]]="",Table2[[#This Row],[Referral Date]]=""),"",IFERROR(NETWORKDAYS(I1090,J1090,Holidays),""))</f>
        <v/>
      </c>
      <c r="AJ1090" s="2" t="str">
        <f>IF(OR(Table2[[#This Row],[Initial Engagement Attempt Date]]="",Table2[[#This Row],[FTC Screening Date]]=""),"",IFERROR(NETWORKDAYS(Table2[[#This Row],[Initial Engagement Attempt Date]],Table2[[#This Row],[FTC Screening Date]],Holidays),""))</f>
        <v/>
      </c>
      <c r="AK109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90" s="4">
        <f>COUNTIFS(Table2[Agency Name],Table2[[#This Row],[Agency Name]],Table2[Client ID],Table2[[#This Row],[Client ID]])</f>
        <v>0</v>
      </c>
    </row>
    <row r="1091" spans="12:38">
      <c r="L1091" s="13"/>
      <c r="M1091" s="13"/>
      <c r="N1091" s="13"/>
      <c r="P1091" s="13"/>
      <c r="W1091" s="13"/>
      <c r="X1091" s="13"/>
      <c r="AA109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9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91" s="4" t="str" cm="1">
        <f t="array" aca="1" ref="AC109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91" s="4">
        <f ca="1">LEN(Table2[[#This Row],[Data Checks]])</f>
        <v>0</v>
      </c>
      <c r="AE1091" s="4" t="str">
        <f>IF(LEN(TRIM(Table2[[#This Row],[Referral Date]]))=0,"",IFERROR(NETWORKDAYS(Table2[[#This Row],[Referral Date]],EOMONTH(DATE('Reporting Month'!$B$2,'Reporting Month'!$B$1,1),0),Holidays),-NETWORKDAYS(EOMONTH(DATE('Reporting Month'!$B$2,'Reporting Month'!$B$1,1),0),Table2[[#This Row],[Referral Date]],Holidays)))</f>
        <v/>
      </c>
      <c r="AF109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91" s="4" t="str">
        <f>IF(OR(Table2[[#This Row],[Referral Date]]="",Table2[[#This Row],[FTC Screening Date]]=""),"",IFERROR(DATEDIF(Table2[[#This Row],[Referral Date]],Table2[[#This Row],[FTC Screening Date]],"d"),IFERROR(IF(DATEDIF(Table2[[#This Row],[FTC Screening Date]],Table2[[#This Row],[Referral Date]],"d")&gt;0,0,""),"")))</f>
        <v/>
      </c>
      <c r="AH1091" s="4" t="str">
        <f>IFERROR(VLOOKUP(Table2[[#This Row],[Agency Name]],'Dropdown Values'!A:B,2,FALSE),"")</f>
        <v/>
      </c>
      <c r="AI1091" s="2" t="str">
        <f>IF(OR(Table2[[#This Row],[Current Investigation Start Date]]="",Table2[[#This Row],[Referral Date]]=""),"",IFERROR(NETWORKDAYS(I1091,J1091,Holidays),""))</f>
        <v/>
      </c>
      <c r="AJ1091" s="2" t="str">
        <f>IF(OR(Table2[[#This Row],[Initial Engagement Attempt Date]]="",Table2[[#This Row],[FTC Screening Date]]=""),"",IFERROR(NETWORKDAYS(Table2[[#This Row],[Initial Engagement Attempt Date]],Table2[[#This Row],[FTC Screening Date]],Holidays),""))</f>
        <v/>
      </c>
      <c r="AK109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91" s="4">
        <f>COUNTIFS(Table2[Agency Name],Table2[[#This Row],[Agency Name]],Table2[Client ID],Table2[[#This Row],[Client ID]])</f>
        <v>0</v>
      </c>
    </row>
    <row r="1092" spans="12:38">
      <c r="L1092" s="13"/>
      <c r="M1092" s="13"/>
      <c r="N1092" s="13"/>
      <c r="P1092" s="13"/>
      <c r="W1092" s="13"/>
      <c r="X1092" s="13"/>
      <c r="AA109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9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92" s="4" t="str" cm="1">
        <f t="array" aca="1" ref="AC109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92" s="4">
        <f ca="1">LEN(Table2[[#This Row],[Data Checks]])</f>
        <v>0</v>
      </c>
      <c r="AE1092" s="4" t="str">
        <f>IF(LEN(TRIM(Table2[[#This Row],[Referral Date]]))=0,"",IFERROR(NETWORKDAYS(Table2[[#This Row],[Referral Date]],EOMONTH(DATE('Reporting Month'!$B$2,'Reporting Month'!$B$1,1),0),Holidays),-NETWORKDAYS(EOMONTH(DATE('Reporting Month'!$B$2,'Reporting Month'!$B$1,1),0),Table2[[#This Row],[Referral Date]],Holidays)))</f>
        <v/>
      </c>
      <c r="AF109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92" s="4" t="str">
        <f>IF(OR(Table2[[#This Row],[Referral Date]]="",Table2[[#This Row],[FTC Screening Date]]=""),"",IFERROR(DATEDIF(Table2[[#This Row],[Referral Date]],Table2[[#This Row],[FTC Screening Date]],"d"),IFERROR(IF(DATEDIF(Table2[[#This Row],[FTC Screening Date]],Table2[[#This Row],[Referral Date]],"d")&gt;0,0,""),"")))</f>
        <v/>
      </c>
      <c r="AH1092" s="4" t="str">
        <f>IFERROR(VLOOKUP(Table2[[#This Row],[Agency Name]],'Dropdown Values'!A:B,2,FALSE),"")</f>
        <v/>
      </c>
      <c r="AI1092" s="2" t="str">
        <f>IF(OR(Table2[[#This Row],[Current Investigation Start Date]]="",Table2[[#This Row],[Referral Date]]=""),"",IFERROR(NETWORKDAYS(I1092,J1092,Holidays),""))</f>
        <v/>
      </c>
      <c r="AJ1092" s="2" t="str">
        <f>IF(OR(Table2[[#This Row],[Initial Engagement Attempt Date]]="",Table2[[#This Row],[FTC Screening Date]]=""),"",IFERROR(NETWORKDAYS(Table2[[#This Row],[Initial Engagement Attempt Date]],Table2[[#This Row],[FTC Screening Date]],Holidays),""))</f>
        <v/>
      </c>
      <c r="AK109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92" s="4">
        <f>COUNTIFS(Table2[Agency Name],Table2[[#This Row],[Agency Name]],Table2[Client ID],Table2[[#This Row],[Client ID]])</f>
        <v>0</v>
      </c>
    </row>
    <row r="1093" spans="12:38">
      <c r="L1093" s="13"/>
      <c r="M1093" s="13"/>
      <c r="N1093" s="13"/>
      <c r="P1093" s="13"/>
      <c r="W1093" s="13"/>
      <c r="X1093" s="13"/>
      <c r="AA109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9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93" s="4" t="str" cm="1">
        <f t="array" aca="1" ref="AC109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93" s="4">
        <f ca="1">LEN(Table2[[#This Row],[Data Checks]])</f>
        <v>0</v>
      </c>
      <c r="AE1093" s="4" t="str">
        <f>IF(LEN(TRIM(Table2[[#This Row],[Referral Date]]))=0,"",IFERROR(NETWORKDAYS(Table2[[#This Row],[Referral Date]],EOMONTH(DATE('Reporting Month'!$B$2,'Reporting Month'!$B$1,1),0),Holidays),-NETWORKDAYS(EOMONTH(DATE('Reporting Month'!$B$2,'Reporting Month'!$B$1,1),0),Table2[[#This Row],[Referral Date]],Holidays)))</f>
        <v/>
      </c>
      <c r="AF109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93" s="4" t="str">
        <f>IF(OR(Table2[[#This Row],[Referral Date]]="",Table2[[#This Row],[FTC Screening Date]]=""),"",IFERROR(DATEDIF(Table2[[#This Row],[Referral Date]],Table2[[#This Row],[FTC Screening Date]],"d"),IFERROR(IF(DATEDIF(Table2[[#This Row],[FTC Screening Date]],Table2[[#This Row],[Referral Date]],"d")&gt;0,0,""),"")))</f>
        <v/>
      </c>
      <c r="AH1093" s="4" t="str">
        <f>IFERROR(VLOOKUP(Table2[[#This Row],[Agency Name]],'Dropdown Values'!A:B,2,FALSE),"")</f>
        <v/>
      </c>
      <c r="AI1093" s="2" t="str">
        <f>IF(OR(Table2[[#This Row],[Current Investigation Start Date]]="",Table2[[#This Row],[Referral Date]]=""),"",IFERROR(NETWORKDAYS(I1093,J1093,Holidays),""))</f>
        <v/>
      </c>
      <c r="AJ1093" s="2" t="str">
        <f>IF(OR(Table2[[#This Row],[Initial Engagement Attempt Date]]="",Table2[[#This Row],[FTC Screening Date]]=""),"",IFERROR(NETWORKDAYS(Table2[[#This Row],[Initial Engagement Attempt Date]],Table2[[#This Row],[FTC Screening Date]],Holidays),""))</f>
        <v/>
      </c>
      <c r="AK109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93" s="4">
        <f>COUNTIFS(Table2[Agency Name],Table2[[#This Row],[Agency Name]],Table2[Client ID],Table2[[#This Row],[Client ID]])</f>
        <v>0</v>
      </c>
    </row>
    <row r="1094" spans="12:38">
      <c r="L1094" s="13"/>
      <c r="M1094" s="13"/>
      <c r="N1094" s="13"/>
      <c r="P1094" s="13"/>
      <c r="W1094" s="13"/>
      <c r="X1094" s="13"/>
      <c r="AA109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9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94" s="4" t="str" cm="1">
        <f t="array" aca="1" ref="AC109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94" s="4">
        <f ca="1">LEN(Table2[[#This Row],[Data Checks]])</f>
        <v>0</v>
      </c>
      <c r="AE1094" s="4" t="str">
        <f>IF(LEN(TRIM(Table2[[#This Row],[Referral Date]]))=0,"",IFERROR(NETWORKDAYS(Table2[[#This Row],[Referral Date]],EOMONTH(DATE('Reporting Month'!$B$2,'Reporting Month'!$B$1,1),0),Holidays),-NETWORKDAYS(EOMONTH(DATE('Reporting Month'!$B$2,'Reporting Month'!$B$1,1),0),Table2[[#This Row],[Referral Date]],Holidays)))</f>
        <v/>
      </c>
      <c r="AF109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94" s="4" t="str">
        <f>IF(OR(Table2[[#This Row],[Referral Date]]="",Table2[[#This Row],[FTC Screening Date]]=""),"",IFERROR(DATEDIF(Table2[[#This Row],[Referral Date]],Table2[[#This Row],[FTC Screening Date]],"d"),IFERROR(IF(DATEDIF(Table2[[#This Row],[FTC Screening Date]],Table2[[#This Row],[Referral Date]],"d")&gt;0,0,""),"")))</f>
        <v/>
      </c>
      <c r="AH1094" s="4" t="str">
        <f>IFERROR(VLOOKUP(Table2[[#This Row],[Agency Name]],'Dropdown Values'!A:B,2,FALSE),"")</f>
        <v/>
      </c>
      <c r="AI1094" s="2" t="str">
        <f>IF(OR(Table2[[#This Row],[Current Investigation Start Date]]="",Table2[[#This Row],[Referral Date]]=""),"",IFERROR(NETWORKDAYS(I1094,J1094,Holidays),""))</f>
        <v/>
      </c>
      <c r="AJ1094" s="2" t="str">
        <f>IF(OR(Table2[[#This Row],[Initial Engagement Attempt Date]]="",Table2[[#This Row],[FTC Screening Date]]=""),"",IFERROR(NETWORKDAYS(Table2[[#This Row],[Initial Engagement Attempt Date]],Table2[[#This Row],[FTC Screening Date]],Holidays),""))</f>
        <v/>
      </c>
      <c r="AK109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94" s="4">
        <f>COUNTIFS(Table2[Agency Name],Table2[[#This Row],[Agency Name]],Table2[Client ID],Table2[[#This Row],[Client ID]])</f>
        <v>0</v>
      </c>
    </row>
    <row r="1095" spans="12:38">
      <c r="L1095" s="13"/>
      <c r="M1095" s="13"/>
      <c r="N1095" s="13"/>
      <c r="P1095" s="13"/>
      <c r="W1095" s="13"/>
      <c r="X1095" s="13"/>
      <c r="AA109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9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95" s="4" t="str" cm="1">
        <f t="array" aca="1" ref="AC109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95" s="4">
        <f ca="1">LEN(Table2[[#This Row],[Data Checks]])</f>
        <v>0</v>
      </c>
      <c r="AE1095" s="4" t="str">
        <f>IF(LEN(TRIM(Table2[[#This Row],[Referral Date]]))=0,"",IFERROR(NETWORKDAYS(Table2[[#This Row],[Referral Date]],EOMONTH(DATE('Reporting Month'!$B$2,'Reporting Month'!$B$1,1),0),Holidays),-NETWORKDAYS(EOMONTH(DATE('Reporting Month'!$B$2,'Reporting Month'!$B$1,1),0),Table2[[#This Row],[Referral Date]],Holidays)))</f>
        <v/>
      </c>
      <c r="AF109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95" s="4" t="str">
        <f>IF(OR(Table2[[#This Row],[Referral Date]]="",Table2[[#This Row],[FTC Screening Date]]=""),"",IFERROR(DATEDIF(Table2[[#This Row],[Referral Date]],Table2[[#This Row],[FTC Screening Date]],"d"),IFERROR(IF(DATEDIF(Table2[[#This Row],[FTC Screening Date]],Table2[[#This Row],[Referral Date]],"d")&gt;0,0,""),"")))</f>
        <v/>
      </c>
      <c r="AH1095" s="4" t="str">
        <f>IFERROR(VLOOKUP(Table2[[#This Row],[Agency Name]],'Dropdown Values'!A:B,2,FALSE),"")</f>
        <v/>
      </c>
      <c r="AI1095" s="2" t="str">
        <f>IF(OR(Table2[[#This Row],[Current Investigation Start Date]]="",Table2[[#This Row],[Referral Date]]=""),"",IFERROR(NETWORKDAYS(I1095,J1095,Holidays),""))</f>
        <v/>
      </c>
      <c r="AJ1095" s="2" t="str">
        <f>IF(OR(Table2[[#This Row],[Initial Engagement Attempt Date]]="",Table2[[#This Row],[FTC Screening Date]]=""),"",IFERROR(NETWORKDAYS(Table2[[#This Row],[Initial Engagement Attempt Date]],Table2[[#This Row],[FTC Screening Date]],Holidays),""))</f>
        <v/>
      </c>
      <c r="AK109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95" s="4">
        <f>COUNTIFS(Table2[Agency Name],Table2[[#This Row],[Agency Name]],Table2[Client ID],Table2[[#This Row],[Client ID]])</f>
        <v>0</v>
      </c>
    </row>
    <row r="1096" spans="12:38">
      <c r="L1096" s="13"/>
      <c r="M1096" s="13"/>
      <c r="N1096" s="13"/>
      <c r="P1096" s="13"/>
      <c r="W1096" s="13"/>
      <c r="X1096" s="13"/>
      <c r="AA109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9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96" s="4" t="str" cm="1">
        <f t="array" aca="1" ref="AC109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96" s="4">
        <f ca="1">LEN(Table2[[#This Row],[Data Checks]])</f>
        <v>0</v>
      </c>
      <c r="AE1096" s="4" t="str">
        <f>IF(LEN(TRIM(Table2[[#This Row],[Referral Date]]))=0,"",IFERROR(NETWORKDAYS(Table2[[#This Row],[Referral Date]],EOMONTH(DATE('Reporting Month'!$B$2,'Reporting Month'!$B$1,1),0),Holidays),-NETWORKDAYS(EOMONTH(DATE('Reporting Month'!$B$2,'Reporting Month'!$B$1,1),0),Table2[[#This Row],[Referral Date]],Holidays)))</f>
        <v/>
      </c>
      <c r="AF109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96" s="4" t="str">
        <f>IF(OR(Table2[[#This Row],[Referral Date]]="",Table2[[#This Row],[FTC Screening Date]]=""),"",IFERROR(DATEDIF(Table2[[#This Row],[Referral Date]],Table2[[#This Row],[FTC Screening Date]],"d"),IFERROR(IF(DATEDIF(Table2[[#This Row],[FTC Screening Date]],Table2[[#This Row],[Referral Date]],"d")&gt;0,0,""),"")))</f>
        <v/>
      </c>
      <c r="AH1096" s="4" t="str">
        <f>IFERROR(VLOOKUP(Table2[[#This Row],[Agency Name]],'Dropdown Values'!A:B,2,FALSE),"")</f>
        <v/>
      </c>
      <c r="AI1096" s="2" t="str">
        <f>IF(OR(Table2[[#This Row],[Current Investigation Start Date]]="",Table2[[#This Row],[Referral Date]]=""),"",IFERROR(NETWORKDAYS(I1096,J1096,Holidays),""))</f>
        <v/>
      </c>
      <c r="AJ1096" s="2" t="str">
        <f>IF(OR(Table2[[#This Row],[Initial Engagement Attempt Date]]="",Table2[[#This Row],[FTC Screening Date]]=""),"",IFERROR(NETWORKDAYS(Table2[[#This Row],[Initial Engagement Attempt Date]],Table2[[#This Row],[FTC Screening Date]],Holidays),""))</f>
        <v/>
      </c>
      <c r="AK109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96" s="4">
        <f>COUNTIFS(Table2[Agency Name],Table2[[#This Row],[Agency Name]],Table2[Client ID],Table2[[#This Row],[Client ID]])</f>
        <v>0</v>
      </c>
    </row>
    <row r="1097" spans="12:38">
      <c r="L1097" s="13"/>
      <c r="M1097" s="13"/>
      <c r="N1097" s="13"/>
      <c r="P1097" s="13"/>
      <c r="W1097" s="13"/>
      <c r="X1097" s="13"/>
      <c r="AA109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9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97" s="4" t="str" cm="1">
        <f t="array" aca="1" ref="AC109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97" s="4">
        <f ca="1">LEN(Table2[[#This Row],[Data Checks]])</f>
        <v>0</v>
      </c>
      <c r="AE1097" s="4" t="str">
        <f>IF(LEN(TRIM(Table2[[#This Row],[Referral Date]]))=0,"",IFERROR(NETWORKDAYS(Table2[[#This Row],[Referral Date]],EOMONTH(DATE('Reporting Month'!$B$2,'Reporting Month'!$B$1,1),0),Holidays),-NETWORKDAYS(EOMONTH(DATE('Reporting Month'!$B$2,'Reporting Month'!$B$1,1),0),Table2[[#This Row],[Referral Date]],Holidays)))</f>
        <v/>
      </c>
      <c r="AF109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97" s="4" t="str">
        <f>IF(OR(Table2[[#This Row],[Referral Date]]="",Table2[[#This Row],[FTC Screening Date]]=""),"",IFERROR(DATEDIF(Table2[[#This Row],[Referral Date]],Table2[[#This Row],[FTC Screening Date]],"d"),IFERROR(IF(DATEDIF(Table2[[#This Row],[FTC Screening Date]],Table2[[#This Row],[Referral Date]],"d")&gt;0,0,""),"")))</f>
        <v/>
      </c>
      <c r="AH1097" s="4" t="str">
        <f>IFERROR(VLOOKUP(Table2[[#This Row],[Agency Name]],'Dropdown Values'!A:B,2,FALSE),"")</f>
        <v/>
      </c>
      <c r="AI1097" s="2" t="str">
        <f>IF(OR(Table2[[#This Row],[Current Investigation Start Date]]="",Table2[[#This Row],[Referral Date]]=""),"",IFERROR(NETWORKDAYS(I1097,J1097,Holidays),""))</f>
        <v/>
      </c>
      <c r="AJ1097" s="2" t="str">
        <f>IF(OR(Table2[[#This Row],[Initial Engagement Attempt Date]]="",Table2[[#This Row],[FTC Screening Date]]=""),"",IFERROR(NETWORKDAYS(Table2[[#This Row],[Initial Engagement Attempt Date]],Table2[[#This Row],[FTC Screening Date]],Holidays),""))</f>
        <v/>
      </c>
      <c r="AK109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97" s="4">
        <f>COUNTIFS(Table2[Agency Name],Table2[[#This Row],[Agency Name]],Table2[Client ID],Table2[[#This Row],[Client ID]])</f>
        <v>0</v>
      </c>
    </row>
    <row r="1098" spans="12:38">
      <c r="L1098" s="13"/>
      <c r="M1098" s="13"/>
      <c r="N1098" s="13"/>
      <c r="P1098" s="13"/>
      <c r="W1098" s="13"/>
      <c r="X1098" s="13"/>
      <c r="AA109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9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98" s="4" t="str" cm="1">
        <f t="array" aca="1" ref="AC109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98" s="4">
        <f ca="1">LEN(Table2[[#This Row],[Data Checks]])</f>
        <v>0</v>
      </c>
      <c r="AE1098" s="4" t="str">
        <f>IF(LEN(TRIM(Table2[[#This Row],[Referral Date]]))=0,"",IFERROR(NETWORKDAYS(Table2[[#This Row],[Referral Date]],EOMONTH(DATE('Reporting Month'!$B$2,'Reporting Month'!$B$1,1),0),Holidays),-NETWORKDAYS(EOMONTH(DATE('Reporting Month'!$B$2,'Reporting Month'!$B$1,1),0),Table2[[#This Row],[Referral Date]],Holidays)))</f>
        <v/>
      </c>
      <c r="AF109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98" s="4" t="str">
        <f>IF(OR(Table2[[#This Row],[Referral Date]]="",Table2[[#This Row],[FTC Screening Date]]=""),"",IFERROR(DATEDIF(Table2[[#This Row],[Referral Date]],Table2[[#This Row],[FTC Screening Date]],"d"),IFERROR(IF(DATEDIF(Table2[[#This Row],[FTC Screening Date]],Table2[[#This Row],[Referral Date]],"d")&gt;0,0,""),"")))</f>
        <v/>
      </c>
      <c r="AH1098" s="4" t="str">
        <f>IFERROR(VLOOKUP(Table2[[#This Row],[Agency Name]],'Dropdown Values'!A:B,2,FALSE),"")</f>
        <v/>
      </c>
      <c r="AI1098" s="2" t="str">
        <f>IF(OR(Table2[[#This Row],[Current Investigation Start Date]]="",Table2[[#This Row],[Referral Date]]=""),"",IFERROR(NETWORKDAYS(I1098,J1098,Holidays),""))</f>
        <v/>
      </c>
      <c r="AJ1098" s="2" t="str">
        <f>IF(OR(Table2[[#This Row],[Initial Engagement Attempt Date]]="",Table2[[#This Row],[FTC Screening Date]]=""),"",IFERROR(NETWORKDAYS(Table2[[#This Row],[Initial Engagement Attempt Date]],Table2[[#This Row],[FTC Screening Date]],Holidays),""))</f>
        <v/>
      </c>
      <c r="AK109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98" s="4">
        <f>COUNTIFS(Table2[Agency Name],Table2[[#This Row],[Agency Name]],Table2[Client ID],Table2[[#This Row],[Client ID]])</f>
        <v>0</v>
      </c>
    </row>
    <row r="1099" spans="12:38">
      <c r="L1099" s="13"/>
      <c r="M1099" s="13"/>
      <c r="N1099" s="13"/>
      <c r="P1099" s="13"/>
      <c r="W1099" s="13"/>
      <c r="X1099" s="13"/>
      <c r="AA109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09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099" s="4" t="str" cm="1">
        <f t="array" aca="1" ref="AC109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099" s="4">
        <f ca="1">LEN(Table2[[#This Row],[Data Checks]])</f>
        <v>0</v>
      </c>
      <c r="AE1099" s="4" t="str">
        <f>IF(LEN(TRIM(Table2[[#This Row],[Referral Date]]))=0,"",IFERROR(NETWORKDAYS(Table2[[#This Row],[Referral Date]],EOMONTH(DATE('Reporting Month'!$B$2,'Reporting Month'!$B$1,1),0),Holidays),-NETWORKDAYS(EOMONTH(DATE('Reporting Month'!$B$2,'Reporting Month'!$B$1,1),0),Table2[[#This Row],[Referral Date]],Holidays)))</f>
        <v/>
      </c>
      <c r="AF109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099" s="4" t="str">
        <f>IF(OR(Table2[[#This Row],[Referral Date]]="",Table2[[#This Row],[FTC Screening Date]]=""),"",IFERROR(DATEDIF(Table2[[#This Row],[Referral Date]],Table2[[#This Row],[FTC Screening Date]],"d"),IFERROR(IF(DATEDIF(Table2[[#This Row],[FTC Screening Date]],Table2[[#This Row],[Referral Date]],"d")&gt;0,0,""),"")))</f>
        <v/>
      </c>
      <c r="AH1099" s="4" t="str">
        <f>IFERROR(VLOOKUP(Table2[[#This Row],[Agency Name]],'Dropdown Values'!A:B,2,FALSE),"")</f>
        <v/>
      </c>
      <c r="AI1099" s="2" t="str">
        <f>IF(OR(Table2[[#This Row],[Current Investigation Start Date]]="",Table2[[#This Row],[Referral Date]]=""),"",IFERROR(NETWORKDAYS(I1099,J1099,Holidays),""))</f>
        <v/>
      </c>
      <c r="AJ1099" s="2" t="str">
        <f>IF(OR(Table2[[#This Row],[Initial Engagement Attempt Date]]="",Table2[[#This Row],[FTC Screening Date]]=""),"",IFERROR(NETWORKDAYS(Table2[[#This Row],[Initial Engagement Attempt Date]],Table2[[#This Row],[FTC Screening Date]],Holidays),""))</f>
        <v/>
      </c>
      <c r="AK109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099" s="4">
        <f>COUNTIFS(Table2[Agency Name],Table2[[#This Row],[Agency Name]],Table2[Client ID],Table2[[#This Row],[Client ID]])</f>
        <v>0</v>
      </c>
    </row>
    <row r="1100" spans="12:38">
      <c r="L1100" s="13"/>
      <c r="M1100" s="13"/>
      <c r="N1100" s="13"/>
      <c r="P1100" s="13"/>
      <c r="W1100" s="13"/>
      <c r="X1100" s="13"/>
      <c r="AA110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0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00" s="4" t="str" cm="1">
        <f t="array" aca="1" ref="AC110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00" s="4">
        <f ca="1">LEN(Table2[[#This Row],[Data Checks]])</f>
        <v>0</v>
      </c>
      <c r="AE1100" s="4" t="str">
        <f>IF(LEN(TRIM(Table2[[#This Row],[Referral Date]]))=0,"",IFERROR(NETWORKDAYS(Table2[[#This Row],[Referral Date]],EOMONTH(DATE('Reporting Month'!$B$2,'Reporting Month'!$B$1,1),0),Holidays),-NETWORKDAYS(EOMONTH(DATE('Reporting Month'!$B$2,'Reporting Month'!$B$1,1),0),Table2[[#This Row],[Referral Date]],Holidays)))</f>
        <v/>
      </c>
      <c r="AF110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00" s="4" t="str">
        <f>IF(OR(Table2[[#This Row],[Referral Date]]="",Table2[[#This Row],[FTC Screening Date]]=""),"",IFERROR(DATEDIF(Table2[[#This Row],[Referral Date]],Table2[[#This Row],[FTC Screening Date]],"d"),IFERROR(IF(DATEDIF(Table2[[#This Row],[FTC Screening Date]],Table2[[#This Row],[Referral Date]],"d")&gt;0,0,""),"")))</f>
        <v/>
      </c>
      <c r="AH1100" s="4" t="str">
        <f>IFERROR(VLOOKUP(Table2[[#This Row],[Agency Name]],'Dropdown Values'!A:B,2,FALSE),"")</f>
        <v/>
      </c>
      <c r="AI1100" s="2" t="str">
        <f>IF(OR(Table2[[#This Row],[Current Investigation Start Date]]="",Table2[[#This Row],[Referral Date]]=""),"",IFERROR(NETWORKDAYS(I1100,J1100,Holidays),""))</f>
        <v/>
      </c>
      <c r="AJ1100" s="2" t="str">
        <f>IF(OR(Table2[[#This Row],[Initial Engagement Attempt Date]]="",Table2[[#This Row],[FTC Screening Date]]=""),"",IFERROR(NETWORKDAYS(Table2[[#This Row],[Initial Engagement Attempt Date]],Table2[[#This Row],[FTC Screening Date]],Holidays),""))</f>
        <v/>
      </c>
      <c r="AK110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00" s="4">
        <f>COUNTIFS(Table2[Agency Name],Table2[[#This Row],[Agency Name]],Table2[Client ID],Table2[[#This Row],[Client ID]])</f>
        <v>0</v>
      </c>
    </row>
    <row r="1101" spans="12:38">
      <c r="L1101" s="13"/>
      <c r="M1101" s="13"/>
      <c r="N1101" s="13"/>
      <c r="P1101" s="13"/>
      <c r="W1101" s="13"/>
      <c r="X1101" s="13"/>
      <c r="AA110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0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01" s="4" t="str" cm="1">
        <f t="array" aca="1" ref="AC110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01" s="4">
        <f ca="1">LEN(Table2[[#This Row],[Data Checks]])</f>
        <v>0</v>
      </c>
      <c r="AE1101" s="4" t="str">
        <f>IF(LEN(TRIM(Table2[[#This Row],[Referral Date]]))=0,"",IFERROR(NETWORKDAYS(Table2[[#This Row],[Referral Date]],EOMONTH(DATE('Reporting Month'!$B$2,'Reporting Month'!$B$1,1),0),Holidays),-NETWORKDAYS(EOMONTH(DATE('Reporting Month'!$B$2,'Reporting Month'!$B$1,1),0),Table2[[#This Row],[Referral Date]],Holidays)))</f>
        <v/>
      </c>
      <c r="AF110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01" s="4" t="str">
        <f>IF(OR(Table2[[#This Row],[Referral Date]]="",Table2[[#This Row],[FTC Screening Date]]=""),"",IFERROR(DATEDIF(Table2[[#This Row],[Referral Date]],Table2[[#This Row],[FTC Screening Date]],"d"),IFERROR(IF(DATEDIF(Table2[[#This Row],[FTC Screening Date]],Table2[[#This Row],[Referral Date]],"d")&gt;0,0,""),"")))</f>
        <v/>
      </c>
      <c r="AH1101" s="4" t="str">
        <f>IFERROR(VLOOKUP(Table2[[#This Row],[Agency Name]],'Dropdown Values'!A:B,2,FALSE),"")</f>
        <v/>
      </c>
      <c r="AI1101" s="2" t="str">
        <f>IF(OR(Table2[[#This Row],[Current Investigation Start Date]]="",Table2[[#This Row],[Referral Date]]=""),"",IFERROR(NETWORKDAYS(I1101,J1101,Holidays),""))</f>
        <v/>
      </c>
      <c r="AJ1101" s="2" t="str">
        <f>IF(OR(Table2[[#This Row],[Initial Engagement Attempt Date]]="",Table2[[#This Row],[FTC Screening Date]]=""),"",IFERROR(NETWORKDAYS(Table2[[#This Row],[Initial Engagement Attempt Date]],Table2[[#This Row],[FTC Screening Date]],Holidays),""))</f>
        <v/>
      </c>
      <c r="AK110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01" s="4">
        <f>COUNTIFS(Table2[Agency Name],Table2[[#This Row],[Agency Name]],Table2[Client ID],Table2[[#This Row],[Client ID]])</f>
        <v>0</v>
      </c>
    </row>
    <row r="1102" spans="12:38">
      <c r="L1102" s="13"/>
      <c r="M1102" s="13"/>
      <c r="N1102" s="13"/>
      <c r="P1102" s="13"/>
      <c r="W1102" s="13"/>
      <c r="X1102" s="13"/>
      <c r="AA110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0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02" s="4" t="str" cm="1">
        <f t="array" aca="1" ref="AC110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02" s="4">
        <f ca="1">LEN(Table2[[#This Row],[Data Checks]])</f>
        <v>0</v>
      </c>
      <c r="AE1102" s="4" t="str">
        <f>IF(LEN(TRIM(Table2[[#This Row],[Referral Date]]))=0,"",IFERROR(NETWORKDAYS(Table2[[#This Row],[Referral Date]],EOMONTH(DATE('Reporting Month'!$B$2,'Reporting Month'!$B$1,1),0),Holidays),-NETWORKDAYS(EOMONTH(DATE('Reporting Month'!$B$2,'Reporting Month'!$B$1,1),0),Table2[[#This Row],[Referral Date]],Holidays)))</f>
        <v/>
      </c>
      <c r="AF110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02" s="4" t="str">
        <f>IF(OR(Table2[[#This Row],[Referral Date]]="",Table2[[#This Row],[FTC Screening Date]]=""),"",IFERROR(DATEDIF(Table2[[#This Row],[Referral Date]],Table2[[#This Row],[FTC Screening Date]],"d"),IFERROR(IF(DATEDIF(Table2[[#This Row],[FTC Screening Date]],Table2[[#This Row],[Referral Date]],"d")&gt;0,0,""),"")))</f>
        <v/>
      </c>
      <c r="AH1102" s="4" t="str">
        <f>IFERROR(VLOOKUP(Table2[[#This Row],[Agency Name]],'Dropdown Values'!A:B,2,FALSE),"")</f>
        <v/>
      </c>
      <c r="AI1102" s="2" t="str">
        <f>IF(OR(Table2[[#This Row],[Current Investigation Start Date]]="",Table2[[#This Row],[Referral Date]]=""),"",IFERROR(NETWORKDAYS(I1102,J1102,Holidays),""))</f>
        <v/>
      </c>
      <c r="AJ1102" s="2" t="str">
        <f>IF(OR(Table2[[#This Row],[Initial Engagement Attempt Date]]="",Table2[[#This Row],[FTC Screening Date]]=""),"",IFERROR(NETWORKDAYS(Table2[[#This Row],[Initial Engagement Attempt Date]],Table2[[#This Row],[FTC Screening Date]],Holidays),""))</f>
        <v/>
      </c>
      <c r="AK110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02" s="4">
        <f>COUNTIFS(Table2[Agency Name],Table2[[#This Row],[Agency Name]],Table2[Client ID],Table2[[#This Row],[Client ID]])</f>
        <v>0</v>
      </c>
    </row>
    <row r="1103" spans="12:38">
      <c r="L1103" s="13"/>
      <c r="M1103" s="13"/>
      <c r="N1103" s="13"/>
      <c r="P1103" s="13"/>
      <c r="W1103" s="13"/>
      <c r="X1103" s="13"/>
      <c r="AA110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0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03" s="4" t="str" cm="1">
        <f t="array" aca="1" ref="AC110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03" s="4">
        <f ca="1">LEN(Table2[[#This Row],[Data Checks]])</f>
        <v>0</v>
      </c>
      <c r="AE1103" s="4" t="str">
        <f>IF(LEN(TRIM(Table2[[#This Row],[Referral Date]]))=0,"",IFERROR(NETWORKDAYS(Table2[[#This Row],[Referral Date]],EOMONTH(DATE('Reporting Month'!$B$2,'Reporting Month'!$B$1,1),0),Holidays),-NETWORKDAYS(EOMONTH(DATE('Reporting Month'!$B$2,'Reporting Month'!$B$1,1),0),Table2[[#This Row],[Referral Date]],Holidays)))</f>
        <v/>
      </c>
      <c r="AF110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03" s="4" t="str">
        <f>IF(OR(Table2[[#This Row],[Referral Date]]="",Table2[[#This Row],[FTC Screening Date]]=""),"",IFERROR(DATEDIF(Table2[[#This Row],[Referral Date]],Table2[[#This Row],[FTC Screening Date]],"d"),IFERROR(IF(DATEDIF(Table2[[#This Row],[FTC Screening Date]],Table2[[#This Row],[Referral Date]],"d")&gt;0,0,""),"")))</f>
        <v/>
      </c>
      <c r="AH1103" s="4" t="str">
        <f>IFERROR(VLOOKUP(Table2[[#This Row],[Agency Name]],'Dropdown Values'!A:B,2,FALSE),"")</f>
        <v/>
      </c>
      <c r="AI1103" s="2" t="str">
        <f>IF(OR(Table2[[#This Row],[Current Investigation Start Date]]="",Table2[[#This Row],[Referral Date]]=""),"",IFERROR(NETWORKDAYS(I1103,J1103,Holidays),""))</f>
        <v/>
      </c>
      <c r="AJ1103" s="2" t="str">
        <f>IF(OR(Table2[[#This Row],[Initial Engagement Attempt Date]]="",Table2[[#This Row],[FTC Screening Date]]=""),"",IFERROR(NETWORKDAYS(Table2[[#This Row],[Initial Engagement Attempt Date]],Table2[[#This Row],[FTC Screening Date]],Holidays),""))</f>
        <v/>
      </c>
      <c r="AK110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03" s="4">
        <f>COUNTIFS(Table2[Agency Name],Table2[[#This Row],[Agency Name]],Table2[Client ID],Table2[[#This Row],[Client ID]])</f>
        <v>0</v>
      </c>
    </row>
    <row r="1104" spans="12:38">
      <c r="L1104" s="13"/>
      <c r="M1104" s="13"/>
      <c r="N1104" s="13"/>
      <c r="P1104" s="13"/>
      <c r="W1104" s="13"/>
      <c r="X1104" s="13"/>
      <c r="AA110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0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04" s="4" t="str" cm="1">
        <f t="array" aca="1" ref="AC110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04" s="4">
        <f ca="1">LEN(Table2[[#This Row],[Data Checks]])</f>
        <v>0</v>
      </c>
      <c r="AE1104" s="4" t="str">
        <f>IF(LEN(TRIM(Table2[[#This Row],[Referral Date]]))=0,"",IFERROR(NETWORKDAYS(Table2[[#This Row],[Referral Date]],EOMONTH(DATE('Reporting Month'!$B$2,'Reporting Month'!$B$1,1),0),Holidays),-NETWORKDAYS(EOMONTH(DATE('Reporting Month'!$B$2,'Reporting Month'!$B$1,1),0),Table2[[#This Row],[Referral Date]],Holidays)))</f>
        <v/>
      </c>
      <c r="AF110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04" s="4" t="str">
        <f>IF(OR(Table2[[#This Row],[Referral Date]]="",Table2[[#This Row],[FTC Screening Date]]=""),"",IFERROR(DATEDIF(Table2[[#This Row],[Referral Date]],Table2[[#This Row],[FTC Screening Date]],"d"),IFERROR(IF(DATEDIF(Table2[[#This Row],[FTC Screening Date]],Table2[[#This Row],[Referral Date]],"d")&gt;0,0,""),"")))</f>
        <v/>
      </c>
      <c r="AH1104" s="4" t="str">
        <f>IFERROR(VLOOKUP(Table2[[#This Row],[Agency Name]],'Dropdown Values'!A:B,2,FALSE),"")</f>
        <v/>
      </c>
      <c r="AI1104" s="2" t="str">
        <f>IF(OR(Table2[[#This Row],[Current Investigation Start Date]]="",Table2[[#This Row],[Referral Date]]=""),"",IFERROR(NETWORKDAYS(I1104,J1104,Holidays),""))</f>
        <v/>
      </c>
      <c r="AJ1104" s="2" t="str">
        <f>IF(OR(Table2[[#This Row],[Initial Engagement Attempt Date]]="",Table2[[#This Row],[FTC Screening Date]]=""),"",IFERROR(NETWORKDAYS(Table2[[#This Row],[Initial Engagement Attempt Date]],Table2[[#This Row],[FTC Screening Date]],Holidays),""))</f>
        <v/>
      </c>
      <c r="AK110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04" s="4">
        <f>COUNTIFS(Table2[Agency Name],Table2[[#This Row],[Agency Name]],Table2[Client ID],Table2[[#This Row],[Client ID]])</f>
        <v>0</v>
      </c>
    </row>
    <row r="1105" spans="12:38">
      <c r="L1105" s="13"/>
      <c r="M1105" s="13"/>
      <c r="N1105" s="13"/>
      <c r="P1105" s="13"/>
      <c r="W1105" s="13"/>
      <c r="X1105" s="13"/>
      <c r="AA110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0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05" s="4" t="str" cm="1">
        <f t="array" aca="1" ref="AC110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05" s="4">
        <f ca="1">LEN(Table2[[#This Row],[Data Checks]])</f>
        <v>0</v>
      </c>
      <c r="AE1105" s="4" t="str">
        <f>IF(LEN(TRIM(Table2[[#This Row],[Referral Date]]))=0,"",IFERROR(NETWORKDAYS(Table2[[#This Row],[Referral Date]],EOMONTH(DATE('Reporting Month'!$B$2,'Reporting Month'!$B$1,1),0),Holidays),-NETWORKDAYS(EOMONTH(DATE('Reporting Month'!$B$2,'Reporting Month'!$B$1,1),0),Table2[[#This Row],[Referral Date]],Holidays)))</f>
        <v/>
      </c>
      <c r="AF110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05" s="4" t="str">
        <f>IF(OR(Table2[[#This Row],[Referral Date]]="",Table2[[#This Row],[FTC Screening Date]]=""),"",IFERROR(DATEDIF(Table2[[#This Row],[Referral Date]],Table2[[#This Row],[FTC Screening Date]],"d"),IFERROR(IF(DATEDIF(Table2[[#This Row],[FTC Screening Date]],Table2[[#This Row],[Referral Date]],"d")&gt;0,0,""),"")))</f>
        <v/>
      </c>
      <c r="AH1105" s="4" t="str">
        <f>IFERROR(VLOOKUP(Table2[[#This Row],[Agency Name]],'Dropdown Values'!A:B,2,FALSE),"")</f>
        <v/>
      </c>
      <c r="AI1105" s="2" t="str">
        <f>IF(OR(Table2[[#This Row],[Current Investigation Start Date]]="",Table2[[#This Row],[Referral Date]]=""),"",IFERROR(NETWORKDAYS(I1105,J1105,Holidays),""))</f>
        <v/>
      </c>
      <c r="AJ1105" s="2" t="str">
        <f>IF(OR(Table2[[#This Row],[Initial Engagement Attempt Date]]="",Table2[[#This Row],[FTC Screening Date]]=""),"",IFERROR(NETWORKDAYS(Table2[[#This Row],[Initial Engagement Attempt Date]],Table2[[#This Row],[FTC Screening Date]],Holidays),""))</f>
        <v/>
      </c>
      <c r="AK110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05" s="4">
        <f>COUNTIFS(Table2[Agency Name],Table2[[#This Row],[Agency Name]],Table2[Client ID],Table2[[#This Row],[Client ID]])</f>
        <v>0</v>
      </c>
    </row>
    <row r="1106" spans="12:38">
      <c r="L1106" s="13"/>
      <c r="M1106" s="13"/>
      <c r="N1106" s="13"/>
      <c r="P1106" s="13"/>
      <c r="W1106" s="13"/>
      <c r="X1106" s="13"/>
      <c r="AA110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0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06" s="4" t="str" cm="1">
        <f t="array" aca="1" ref="AC110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06" s="4">
        <f ca="1">LEN(Table2[[#This Row],[Data Checks]])</f>
        <v>0</v>
      </c>
      <c r="AE1106" s="4" t="str">
        <f>IF(LEN(TRIM(Table2[[#This Row],[Referral Date]]))=0,"",IFERROR(NETWORKDAYS(Table2[[#This Row],[Referral Date]],EOMONTH(DATE('Reporting Month'!$B$2,'Reporting Month'!$B$1,1),0),Holidays),-NETWORKDAYS(EOMONTH(DATE('Reporting Month'!$B$2,'Reporting Month'!$B$1,1),0),Table2[[#This Row],[Referral Date]],Holidays)))</f>
        <v/>
      </c>
      <c r="AF110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06" s="4" t="str">
        <f>IF(OR(Table2[[#This Row],[Referral Date]]="",Table2[[#This Row],[FTC Screening Date]]=""),"",IFERROR(DATEDIF(Table2[[#This Row],[Referral Date]],Table2[[#This Row],[FTC Screening Date]],"d"),IFERROR(IF(DATEDIF(Table2[[#This Row],[FTC Screening Date]],Table2[[#This Row],[Referral Date]],"d")&gt;0,0,""),"")))</f>
        <v/>
      </c>
      <c r="AH1106" s="4" t="str">
        <f>IFERROR(VLOOKUP(Table2[[#This Row],[Agency Name]],'Dropdown Values'!A:B,2,FALSE),"")</f>
        <v/>
      </c>
      <c r="AI1106" s="2" t="str">
        <f>IF(OR(Table2[[#This Row],[Current Investigation Start Date]]="",Table2[[#This Row],[Referral Date]]=""),"",IFERROR(NETWORKDAYS(I1106,J1106,Holidays),""))</f>
        <v/>
      </c>
      <c r="AJ1106" s="2" t="str">
        <f>IF(OR(Table2[[#This Row],[Initial Engagement Attempt Date]]="",Table2[[#This Row],[FTC Screening Date]]=""),"",IFERROR(NETWORKDAYS(Table2[[#This Row],[Initial Engagement Attempt Date]],Table2[[#This Row],[FTC Screening Date]],Holidays),""))</f>
        <v/>
      </c>
      <c r="AK110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06" s="4">
        <f>COUNTIFS(Table2[Agency Name],Table2[[#This Row],[Agency Name]],Table2[Client ID],Table2[[#This Row],[Client ID]])</f>
        <v>0</v>
      </c>
    </row>
    <row r="1107" spans="12:38">
      <c r="L1107" s="13"/>
      <c r="M1107" s="13"/>
      <c r="N1107" s="13"/>
      <c r="P1107" s="13"/>
      <c r="W1107" s="13"/>
      <c r="X1107" s="13"/>
      <c r="AA110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0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07" s="4" t="str" cm="1">
        <f t="array" aca="1" ref="AC110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07" s="4">
        <f ca="1">LEN(Table2[[#This Row],[Data Checks]])</f>
        <v>0</v>
      </c>
      <c r="AE1107" s="4" t="str">
        <f>IF(LEN(TRIM(Table2[[#This Row],[Referral Date]]))=0,"",IFERROR(NETWORKDAYS(Table2[[#This Row],[Referral Date]],EOMONTH(DATE('Reporting Month'!$B$2,'Reporting Month'!$B$1,1),0),Holidays),-NETWORKDAYS(EOMONTH(DATE('Reporting Month'!$B$2,'Reporting Month'!$B$1,1),0),Table2[[#This Row],[Referral Date]],Holidays)))</f>
        <v/>
      </c>
      <c r="AF110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07" s="4" t="str">
        <f>IF(OR(Table2[[#This Row],[Referral Date]]="",Table2[[#This Row],[FTC Screening Date]]=""),"",IFERROR(DATEDIF(Table2[[#This Row],[Referral Date]],Table2[[#This Row],[FTC Screening Date]],"d"),IFERROR(IF(DATEDIF(Table2[[#This Row],[FTC Screening Date]],Table2[[#This Row],[Referral Date]],"d")&gt;0,0,""),"")))</f>
        <v/>
      </c>
      <c r="AH1107" s="4" t="str">
        <f>IFERROR(VLOOKUP(Table2[[#This Row],[Agency Name]],'Dropdown Values'!A:B,2,FALSE),"")</f>
        <v/>
      </c>
      <c r="AI1107" s="2" t="str">
        <f>IF(OR(Table2[[#This Row],[Current Investigation Start Date]]="",Table2[[#This Row],[Referral Date]]=""),"",IFERROR(NETWORKDAYS(I1107,J1107,Holidays),""))</f>
        <v/>
      </c>
      <c r="AJ1107" s="2" t="str">
        <f>IF(OR(Table2[[#This Row],[Initial Engagement Attempt Date]]="",Table2[[#This Row],[FTC Screening Date]]=""),"",IFERROR(NETWORKDAYS(Table2[[#This Row],[Initial Engagement Attempt Date]],Table2[[#This Row],[FTC Screening Date]],Holidays),""))</f>
        <v/>
      </c>
      <c r="AK110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07" s="4">
        <f>COUNTIFS(Table2[Agency Name],Table2[[#This Row],[Agency Name]],Table2[Client ID],Table2[[#This Row],[Client ID]])</f>
        <v>0</v>
      </c>
    </row>
    <row r="1108" spans="12:38">
      <c r="L1108" s="13"/>
      <c r="M1108" s="13"/>
      <c r="N1108" s="13"/>
      <c r="P1108" s="13"/>
      <c r="W1108" s="13"/>
      <c r="X1108" s="13"/>
      <c r="AA110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0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08" s="4" t="str" cm="1">
        <f t="array" aca="1" ref="AC110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08" s="4">
        <f ca="1">LEN(Table2[[#This Row],[Data Checks]])</f>
        <v>0</v>
      </c>
      <c r="AE1108" s="4" t="str">
        <f>IF(LEN(TRIM(Table2[[#This Row],[Referral Date]]))=0,"",IFERROR(NETWORKDAYS(Table2[[#This Row],[Referral Date]],EOMONTH(DATE('Reporting Month'!$B$2,'Reporting Month'!$B$1,1),0),Holidays),-NETWORKDAYS(EOMONTH(DATE('Reporting Month'!$B$2,'Reporting Month'!$B$1,1),0),Table2[[#This Row],[Referral Date]],Holidays)))</f>
        <v/>
      </c>
      <c r="AF110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08" s="4" t="str">
        <f>IF(OR(Table2[[#This Row],[Referral Date]]="",Table2[[#This Row],[FTC Screening Date]]=""),"",IFERROR(DATEDIF(Table2[[#This Row],[Referral Date]],Table2[[#This Row],[FTC Screening Date]],"d"),IFERROR(IF(DATEDIF(Table2[[#This Row],[FTC Screening Date]],Table2[[#This Row],[Referral Date]],"d")&gt;0,0,""),"")))</f>
        <v/>
      </c>
      <c r="AH1108" s="4" t="str">
        <f>IFERROR(VLOOKUP(Table2[[#This Row],[Agency Name]],'Dropdown Values'!A:B,2,FALSE),"")</f>
        <v/>
      </c>
      <c r="AI1108" s="2" t="str">
        <f>IF(OR(Table2[[#This Row],[Current Investigation Start Date]]="",Table2[[#This Row],[Referral Date]]=""),"",IFERROR(NETWORKDAYS(I1108,J1108,Holidays),""))</f>
        <v/>
      </c>
      <c r="AJ1108" s="2" t="str">
        <f>IF(OR(Table2[[#This Row],[Initial Engagement Attempt Date]]="",Table2[[#This Row],[FTC Screening Date]]=""),"",IFERROR(NETWORKDAYS(Table2[[#This Row],[Initial Engagement Attempt Date]],Table2[[#This Row],[FTC Screening Date]],Holidays),""))</f>
        <v/>
      </c>
      <c r="AK110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08" s="4">
        <f>COUNTIFS(Table2[Agency Name],Table2[[#This Row],[Agency Name]],Table2[Client ID],Table2[[#This Row],[Client ID]])</f>
        <v>0</v>
      </c>
    </row>
    <row r="1109" spans="12:38">
      <c r="L1109" s="13"/>
      <c r="M1109" s="13"/>
      <c r="N1109" s="13"/>
      <c r="P1109" s="13"/>
      <c r="W1109" s="13"/>
      <c r="X1109" s="13"/>
      <c r="AA110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0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09" s="4" t="str" cm="1">
        <f t="array" aca="1" ref="AC110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09" s="4">
        <f ca="1">LEN(Table2[[#This Row],[Data Checks]])</f>
        <v>0</v>
      </c>
      <c r="AE1109" s="4" t="str">
        <f>IF(LEN(TRIM(Table2[[#This Row],[Referral Date]]))=0,"",IFERROR(NETWORKDAYS(Table2[[#This Row],[Referral Date]],EOMONTH(DATE('Reporting Month'!$B$2,'Reporting Month'!$B$1,1),0),Holidays),-NETWORKDAYS(EOMONTH(DATE('Reporting Month'!$B$2,'Reporting Month'!$B$1,1),0),Table2[[#This Row],[Referral Date]],Holidays)))</f>
        <v/>
      </c>
      <c r="AF110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09" s="4" t="str">
        <f>IF(OR(Table2[[#This Row],[Referral Date]]="",Table2[[#This Row],[FTC Screening Date]]=""),"",IFERROR(DATEDIF(Table2[[#This Row],[Referral Date]],Table2[[#This Row],[FTC Screening Date]],"d"),IFERROR(IF(DATEDIF(Table2[[#This Row],[FTC Screening Date]],Table2[[#This Row],[Referral Date]],"d")&gt;0,0,""),"")))</f>
        <v/>
      </c>
      <c r="AH1109" s="4" t="str">
        <f>IFERROR(VLOOKUP(Table2[[#This Row],[Agency Name]],'Dropdown Values'!A:B,2,FALSE),"")</f>
        <v/>
      </c>
      <c r="AI1109" s="2" t="str">
        <f>IF(OR(Table2[[#This Row],[Current Investigation Start Date]]="",Table2[[#This Row],[Referral Date]]=""),"",IFERROR(NETWORKDAYS(I1109,J1109,Holidays),""))</f>
        <v/>
      </c>
      <c r="AJ1109" s="2" t="str">
        <f>IF(OR(Table2[[#This Row],[Initial Engagement Attempt Date]]="",Table2[[#This Row],[FTC Screening Date]]=""),"",IFERROR(NETWORKDAYS(Table2[[#This Row],[Initial Engagement Attempt Date]],Table2[[#This Row],[FTC Screening Date]],Holidays),""))</f>
        <v/>
      </c>
      <c r="AK110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09" s="4">
        <f>COUNTIFS(Table2[Agency Name],Table2[[#This Row],[Agency Name]],Table2[Client ID],Table2[[#This Row],[Client ID]])</f>
        <v>0</v>
      </c>
    </row>
    <row r="1110" spans="12:38">
      <c r="L1110" s="13"/>
      <c r="M1110" s="13"/>
      <c r="N1110" s="13"/>
      <c r="P1110" s="13"/>
      <c r="W1110" s="13"/>
      <c r="X1110" s="13"/>
      <c r="AA111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1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10" s="4" t="str" cm="1">
        <f t="array" aca="1" ref="AC111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10" s="4">
        <f ca="1">LEN(Table2[[#This Row],[Data Checks]])</f>
        <v>0</v>
      </c>
      <c r="AE1110" s="4" t="str">
        <f>IF(LEN(TRIM(Table2[[#This Row],[Referral Date]]))=0,"",IFERROR(NETWORKDAYS(Table2[[#This Row],[Referral Date]],EOMONTH(DATE('Reporting Month'!$B$2,'Reporting Month'!$B$1,1),0),Holidays),-NETWORKDAYS(EOMONTH(DATE('Reporting Month'!$B$2,'Reporting Month'!$B$1,1),0),Table2[[#This Row],[Referral Date]],Holidays)))</f>
        <v/>
      </c>
      <c r="AF111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10" s="4" t="str">
        <f>IF(OR(Table2[[#This Row],[Referral Date]]="",Table2[[#This Row],[FTC Screening Date]]=""),"",IFERROR(DATEDIF(Table2[[#This Row],[Referral Date]],Table2[[#This Row],[FTC Screening Date]],"d"),IFERROR(IF(DATEDIF(Table2[[#This Row],[FTC Screening Date]],Table2[[#This Row],[Referral Date]],"d")&gt;0,0,""),"")))</f>
        <v/>
      </c>
      <c r="AH1110" s="4" t="str">
        <f>IFERROR(VLOOKUP(Table2[[#This Row],[Agency Name]],'Dropdown Values'!A:B,2,FALSE),"")</f>
        <v/>
      </c>
      <c r="AI1110" s="2" t="str">
        <f>IF(OR(Table2[[#This Row],[Current Investigation Start Date]]="",Table2[[#This Row],[Referral Date]]=""),"",IFERROR(NETWORKDAYS(I1110,J1110,Holidays),""))</f>
        <v/>
      </c>
      <c r="AJ1110" s="2" t="str">
        <f>IF(OR(Table2[[#This Row],[Initial Engagement Attempt Date]]="",Table2[[#This Row],[FTC Screening Date]]=""),"",IFERROR(NETWORKDAYS(Table2[[#This Row],[Initial Engagement Attempt Date]],Table2[[#This Row],[FTC Screening Date]],Holidays),""))</f>
        <v/>
      </c>
      <c r="AK111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10" s="4">
        <f>COUNTIFS(Table2[Agency Name],Table2[[#This Row],[Agency Name]],Table2[Client ID],Table2[[#This Row],[Client ID]])</f>
        <v>0</v>
      </c>
    </row>
    <row r="1111" spans="12:38">
      <c r="L1111" s="13"/>
      <c r="M1111" s="13"/>
      <c r="N1111" s="13"/>
      <c r="P1111" s="13"/>
      <c r="W1111" s="13"/>
      <c r="X1111" s="13"/>
      <c r="AA111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1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11" s="4" t="str" cm="1">
        <f t="array" aca="1" ref="AC111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11" s="4">
        <f ca="1">LEN(Table2[[#This Row],[Data Checks]])</f>
        <v>0</v>
      </c>
      <c r="AE1111" s="4" t="str">
        <f>IF(LEN(TRIM(Table2[[#This Row],[Referral Date]]))=0,"",IFERROR(NETWORKDAYS(Table2[[#This Row],[Referral Date]],EOMONTH(DATE('Reporting Month'!$B$2,'Reporting Month'!$B$1,1),0),Holidays),-NETWORKDAYS(EOMONTH(DATE('Reporting Month'!$B$2,'Reporting Month'!$B$1,1),0),Table2[[#This Row],[Referral Date]],Holidays)))</f>
        <v/>
      </c>
      <c r="AF111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11" s="4" t="str">
        <f>IF(OR(Table2[[#This Row],[Referral Date]]="",Table2[[#This Row],[FTC Screening Date]]=""),"",IFERROR(DATEDIF(Table2[[#This Row],[Referral Date]],Table2[[#This Row],[FTC Screening Date]],"d"),IFERROR(IF(DATEDIF(Table2[[#This Row],[FTC Screening Date]],Table2[[#This Row],[Referral Date]],"d")&gt;0,0,""),"")))</f>
        <v/>
      </c>
      <c r="AH1111" s="4" t="str">
        <f>IFERROR(VLOOKUP(Table2[[#This Row],[Agency Name]],'Dropdown Values'!A:B,2,FALSE),"")</f>
        <v/>
      </c>
      <c r="AI1111" s="2" t="str">
        <f>IF(OR(Table2[[#This Row],[Current Investigation Start Date]]="",Table2[[#This Row],[Referral Date]]=""),"",IFERROR(NETWORKDAYS(I1111,J1111,Holidays),""))</f>
        <v/>
      </c>
      <c r="AJ1111" s="2" t="str">
        <f>IF(OR(Table2[[#This Row],[Initial Engagement Attempt Date]]="",Table2[[#This Row],[FTC Screening Date]]=""),"",IFERROR(NETWORKDAYS(Table2[[#This Row],[Initial Engagement Attempt Date]],Table2[[#This Row],[FTC Screening Date]],Holidays),""))</f>
        <v/>
      </c>
      <c r="AK111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11" s="4">
        <f>COUNTIFS(Table2[Agency Name],Table2[[#This Row],[Agency Name]],Table2[Client ID],Table2[[#This Row],[Client ID]])</f>
        <v>0</v>
      </c>
    </row>
    <row r="1112" spans="12:38">
      <c r="L1112" s="13"/>
      <c r="M1112" s="13"/>
      <c r="N1112" s="13"/>
      <c r="P1112" s="13"/>
      <c r="W1112" s="13"/>
      <c r="X1112" s="13"/>
      <c r="AA111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1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12" s="4" t="str" cm="1">
        <f t="array" aca="1" ref="AC111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12" s="4">
        <f ca="1">LEN(Table2[[#This Row],[Data Checks]])</f>
        <v>0</v>
      </c>
      <c r="AE1112" s="4" t="str">
        <f>IF(LEN(TRIM(Table2[[#This Row],[Referral Date]]))=0,"",IFERROR(NETWORKDAYS(Table2[[#This Row],[Referral Date]],EOMONTH(DATE('Reporting Month'!$B$2,'Reporting Month'!$B$1,1),0),Holidays),-NETWORKDAYS(EOMONTH(DATE('Reporting Month'!$B$2,'Reporting Month'!$B$1,1),0),Table2[[#This Row],[Referral Date]],Holidays)))</f>
        <v/>
      </c>
      <c r="AF111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12" s="4" t="str">
        <f>IF(OR(Table2[[#This Row],[Referral Date]]="",Table2[[#This Row],[FTC Screening Date]]=""),"",IFERROR(DATEDIF(Table2[[#This Row],[Referral Date]],Table2[[#This Row],[FTC Screening Date]],"d"),IFERROR(IF(DATEDIF(Table2[[#This Row],[FTC Screening Date]],Table2[[#This Row],[Referral Date]],"d")&gt;0,0,""),"")))</f>
        <v/>
      </c>
      <c r="AH1112" s="4" t="str">
        <f>IFERROR(VLOOKUP(Table2[[#This Row],[Agency Name]],'Dropdown Values'!A:B,2,FALSE),"")</f>
        <v/>
      </c>
      <c r="AI1112" s="2" t="str">
        <f>IF(OR(Table2[[#This Row],[Current Investigation Start Date]]="",Table2[[#This Row],[Referral Date]]=""),"",IFERROR(NETWORKDAYS(I1112,J1112,Holidays),""))</f>
        <v/>
      </c>
      <c r="AJ1112" s="2" t="str">
        <f>IF(OR(Table2[[#This Row],[Initial Engagement Attempt Date]]="",Table2[[#This Row],[FTC Screening Date]]=""),"",IFERROR(NETWORKDAYS(Table2[[#This Row],[Initial Engagement Attempt Date]],Table2[[#This Row],[FTC Screening Date]],Holidays),""))</f>
        <v/>
      </c>
      <c r="AK111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12" s="4">
        <f>COUNTIFS(Table2[Agency Name],Table2[[#This Row],[Agency Name]],Table2[Client ID],Table2[[#This Row],[Client ID]])</f>
        <v>0</v>
      </c>
    </row>
    <row r="1113" spans="12:38">
      <c r="L1113" s="13"/>
      <c r="M1113" s="13"/>
      <c r="N1113" s="13"/>
      <c r="P1113" s="13"/>
      <c r="W1113" s="13"/>
      <c r="X1113" s="13"/>
      <c r="AA111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1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13" s="4" t="str" cm="1">
        <f t="array" aca="1" ref="AC111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13" s="4">
        <f ca="1">LEN(Table2[[#This Row],[Data Checks]])</f>
        <v>0</v>
      </c>
      <c r="AE1113" s="4" t="str">
        <f>IF(LEN(TRIM(Table2[[#This Row],[Referral Date]]))=0,"",IFERROR(NETWORKDAYS(Table2[[#This Row],[Referral Date]],EOMONTH(DATE('Reporting Month'!$B$2,'Reporting Month'!$B$1,1),0),Holidays),-NETWORKDAYS(EOMONTH(DATE('Reporting Month'!$B$2,'Reporting Month'!$B$1,1),0),Table2[[#This Row],[Referral Date]],Holidays)))</f>
        <v/>
      </c>
      <c r="AF111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13" s="4" t="str">
        <f>IF(OR(Table2[[#This Row],[Referral Date]]="",Table2[[#This Row],[FTC Screening Date]]=""),"",IFERROR(DATEDIF(Table2[[#This Row],[Referral Date]],Table2[[#This Row],[FTC Screening Date]],"d"),IFERROR(IF(DATEDIF(Table2[[#This Row],[FTC Screening Date]],Table2[[#This Row],[Referral Date]],"d")&gt;0,0,""),"")))</f>
        <v/>
      </c>
      <c r="AH1113" s="4" t="str">
        <f>IFERROR(VLOOKUP(Table2[[#This Row],[Agency Name]],'Dropdown Values'!A:B,2,FALSE),"")</f>
        <v/>
      </c>
      <c r="AI1113" s="2" t="str">
        <f>IF(OR(Table2[[#This Row],[Current Investigation Start Date]]="",Table2[[#This Row],[Referral Date]]=""),"",IFERROR(NETWORKDAYS(I1113,J1113,Holidays),""))</f>
        <v/>
      </c>
      <c r="AJ1113" s="2" t="str">
        <f>IF(OR(Table2[[#This Row],[Initial Engagement Attempt Date]]="",Table2[[#This Row],[FTC Screening Date]]=""),"",IFERROR(NETWORKDAYS(Table2[[#This Row],[Initial Engagement Attempt Date]],Table2[[#This Row],[FTC Screening Date]],Holidays),""))</f>
        <v/>
      </c>
      <c r="AK111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13" s="4">
        <f>COUNTIFS(Table2[Agency Name],Table2[[#This Row],[Agency Name]],Table2[Client ID],Table2[[#This Row],[Client ID]])</f>
        <v>0</v>
      </c>
    </row>
    <row r="1114" spans="12:38">
      <c r="L1114" s="13"/>
      <c r="M1114" s="13"/>
      <c r="N1114" s="13"/>
      <c r="P1114" s="13"/>
      <c r="W1114" s="13"/>
      <c r="X1114" s="13"/>
      <c r="AA111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1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14" s="4" t="str" cm="1">
        <f t="array" aca="1" ref="AC111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14" s="4">
        <f ca="1">LEN(Table2[[#This Row],[Data Checks]])</f>
        <v>0</v>
      </c>
      <c r="AE1114" s="4" t="str">
        <f>IF(LEN(TRIM(Table2[[#This Row],[Referral Date]]))=0,"",IFERROR(NETWORKDAYS(Table2[[#This Row],[Referral Date]],EOMONTH(DATE('Reporting Month'!$B$2,'Reporting Month'!$B$1,1),0),Holidays),-NETWORKDAYS(EOMONTH(DATE('Reporting Month'!$B$2,'Reporting Month'!$B$1,1),0),Table2[[#This Row],[Referral Date]],Holidays)))</f>
        <v/>
      </c>
      <c r="AF111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14" s="4" t="str">
        <f>IF(OR(Table2[[#This Row],[Referral Date]]="",Table2[[#This Row],[FTC Screening Date]]=""),"",IFERROR(DATEDIF(Table2[[#This Row],[Referral Date]],Table2[[#This Row],[FTC Screening Date]],"d"),IFERROR(IF(DATEDIF(Table2[[#This Row],[FTC Screening Date]],Table2[[#This Row],[Referral Date]],"d")&gt;0,0,""),"")))</f>
        <v/>
      </c>
      <c r="AH1114" s="4" t="str">
        <f>IFERROR(VLOOKUP(Table2[[#This Row],[Agency Name]],'Dropdown Values'!A:B,2,FALSE),"")</f>
        <v/>
      </c>
      <c r="AI1114" s="2" t="str">
        <f>IF(OR(Table2[[#This Row],[Current Investigation Start Date]]="",Table2[[#This Row],[Referral Date]]=""),"",IFERROR(NETWORKDAYS(I1114,J1114,Holidays),""))</f>
        <v/>
      </c>
      <c r="AJ1114" s="2" t="str">
        <f>IF(OR(Table2[[#This Row],[Initial Engagement Attempt Date]]="",Table2[[#This Row],[FTC Screening Date]]=""),"",IFERROR(NETWORKDAYS(Table2[[#This Row],[Initial Engagement Attempt Date]],Table2[[#This Row],[FTC Screening Date]],Holidays),""))</f>
        <v/>
      </c>
      <c r="AK111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14" s="4">
        <f>COUNTIFS(Table2[Agency Name],Table2[[#This Row],[Agency Name]],Table2[Client ID],Table2[[#This Row],[Client ID]])</f>
        <v>0</v>
      </c>
    </row>
    <row r="1115" spans="12:38">
      <c r="L1115" s="13"/>
      <c r="M1115" s="13"/>
      <c r="N1115" s="13"/>
      <c r="P1115" s="13"/>
      <c r="W1115" s="13"/>
      <c r="X1115" s="13"/>
      <c r="AA111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1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15" s="4" t="str" cm="1">
        <f t="array" aca="1" ref="AC111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15" s="4">
        <f ca="1">LEN(Table2[[#This Row],[Data Checks]])</f>
        <v>0</v>
      </c>
      <c r="AE1115" s="4" t="str">
        <f>IF(LEN(TRIM(Table2[[#This Row],[Referral Date]]))=0,"",IFERROR(NETWORKDAYS(Table2[[#This Row],[Referral Date]],EOMONTH(DATE('Reporting Month'!$B$2,'Reporting Month'!$B$1,1),0),Holidays),-NETWORKDAYS(EOMONTH(DATE('Reporting Month'!$B$2,'Reporting Month'!$B$1,1),0),Table2[[#This Row],[Referral Date]],Holidays)))</f>
        <v/>
      </c>
      <c r="AF111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15" s="4" t="str">
        <f>IF(OR(Table2[[#This Row],[Referral Date]]="",Table2[[#This Row],[FTC Screening Date]]=""),"",IFERROR(DATEDIF(Table2[[#This Row],[Referral Date]],Table2[[#This Row],[FTC Screening Date]],"d"),IFERROR(IF(DATEDIF(Table2[[#This Row],[FTC Screening Date]],Table2[[#This Row],[Referral Date]],"d")&gt;0,0,""),"")))</f>
        <v/>
      </c>
      <c r="AH1115" s="4" t="str">
        <f>IFERROR(VLOOKUP(Table2[[#This Row],[Agency Name]],'Dropdown Values'!A:B,2,FALSE),"")</f>
        <v/>
      </c>
      <c r="AI1115" s="2" t="str">
        <f>IF(OR(Table2[[#This Row],[Current Investigation Start Date]]="",Table2[[#This Row],[Referral Date]]=""),"",IFERROR(NETWORKDAYS(I1115,J1115,Holidays),""))</f>
        <v/>
      </c>
      <c r="AJ1115" s="2" t="str">
        <f>IF(OR(Table2[[#This Row],[Initial Engagement Attempt Date]]="",Table2[[#This Row],[FTC Screening Date]]=""),"",IFERROR(NETWORKDAYS(Table2[[#This Row],[Initial Engagement Attempt Date]],Table2[[#This Row],[FTC Screening Date]],Holidays),""))</f>
        <v/>
      </c>
      <c r="AK111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15" s="4">
        <f>COUNTIFS(Table2[Agency Name],Table2[[#This Row],[Agency Name]],Table2[Client ID],Table2[[#This Row],[Client ID]])</f>
        <v>0</v>
      </c>
    </row>
    <row r="1116" spans="12:38">
      <c r="L1116" s="13"/>
      <c r="M1116" s="13"/>
      <c r="N1116" s="13"/>
      <c r="P1116" s="13"/>
      <c r="W1116" s="13"/>
      <c r="X1116" s="13"/>
      <c r="AA111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1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16" s="4" t="str" cm="1">
        <f t="array" aca="1" ref="AC111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16" s="4">
        <f ca="1">LEN(Table2[[#This Row],[Data Checks]])</f>
        <v>0</v>
      </c>
      <c r="AE1116" s="4" t="str">
        <f>IF(LEN(TRIM(Table2[[#This Row],[Referral Date]]))=0,"",IFERROR(NETWORKDAYS(Table2[[#This Row],[Referral Date]],EOMONTH(DATE('Reporting Month'!$B$2,'Reporting Month'!$B$1,1),0),Holidays),-NETWORKDAYS(EOMONTH(DATE('Reporting Month'!$B$2,'Reporting Month'!$B$1,1),0),Table2[[#This Row],[Referral Date]],Holidays)))</f>
        <v/>
      </c>
      <c r="AF111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16" s="4" t="str">
        <f>IF(OR(Table2[[#This Row],[Referral Date]]="",Table2[[#This Row],[FTC Screening Date]]=""),"",IFERROR(DATEDIF(Table2[[#This Row],[Referral Date]],Table2[[#This Row],[FTC Screening Date]],"d"),IFERROR(IF(DATEDIF(Table2[[#This Row],[FTC Screening Date]],Table2[[#This Row],[Referral Date]],"d")&gt;0,0,""),"")))</f>
        <v/>
      </c>
      <c r="AH1116" s="4" t="str">
        <f>IFERROR(VLOOKUP(Table2[[#This Row],[Agency Name]],'Dropdown Values'!A:B,2,FALSE),"")</f>
        <v/>
      </c>
      <c r="AI1116" s="2" t="str">
        <f>IF(OR(Table2[[#This Row],[Current Investigation Start Date]]="",Table2[[#This Row],[Referral Date]]=""),"",IFERROR(NETWORKDAYS(I1116,J1116,Holidays),""))</f>
        <v/>
      </c>
      <c r="AJ1116" s="2" t="str">
        <f>IF(OR(Table2[[#This Row],[Initial Engagement Attempt Date]]="",Table2[[#This Row],[FTC Screening Date]]=""),"",IFERROR(NETWORKDAYS(Table2[[#This Row],[Initial Engagement Attempt Date]],Table2[[#This Row],[FTC Screening Date]],Holidays),""))</f>
        <v/>
      </c>
      <c r="AK111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16" s="4">
        <f>COUNTIFS(Table2[Agency Name],Table2[[#This Row],[Agency Name]],Table2[Client ID],Table2[[#This Row],[Client ID]])</f>
        <v>0</v>
      </c>
    </row>
    <row r="1117" spans="12:38">
      <c r="L1117" s="13"/>
      <c r="M1117" s="13"/>
      <c r="N1117" s="13"/>
      <c r="P1117" s="13"/>
      <c r="W1117" s="13"/>
      <c r="X1117" s="13"/>
      <c r="AA111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1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17" s="4" t="str" cm="1">
        <f t="array" aca="1" ref="AC111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17" s="4">
        <f ca="1">LEN(Table2[[#This Row],[Data Checks]])</f>
        <v>0</v>
      </c>
      <c r="AE1117" s="4" t="str">
        <f>IF(LEN(TRIM(Table2[[#This Row],[Referral Date]]))=0,"",IFERROR(NETWORKDAYS(Table2[[#This Row],[Referral Date]],EOMONTH(DATE('Reporting Month'!$B$2,'Reporting Month'!$B$1,1),0),Holidays),-NETWORKDAYS(EOMONTH(DATE('Reporting Month'!$B$2,'Reporting Month'!$B$1,1),0),Table2[[#This Row],[Referral Date]],Holidays)))</f>
        <v/>
      </c>
      <c r="AF111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17" s="4" t="str">
        <f>IF(OR(Table2[[#This Row],[Referral Date]]="",Table2[[#This Row],[FTC Screening Date]]=""),"",IFERROR(DATEDIF(Table2[[#This Row],[Referral Date]],Table2[[#This Row],[FTC Screening Date]],"d"),IFERROR(IF(DATEDIF(Table2[[#This Row],[FTC Screening Date]],Table2[[#This Row],[Referral Date]],"d")&gt;0,0,""),"")))</f>
        <v/>
      </c>
      <c r="AH1117" s="4" t="str">
        <f>IFERROR(VLOOKUP(Table2[[#This Row],[Agency Name]],'Dropdown Values'!A:B,2,FALSE),"")</f>
        <v/>
      </c>
      <c r="AI1117" s="2" t="str">
        <f>IF(OR(Table2[[#This Row],[Current Investigation Start Date]]="",Table2[[#This Row],[Referral Date]]=""),"",IFERROR(NETWORKDAYS(I1117,J1117,Holidays),""))</f>
        <v/>
      </c>
      <c r="AJ1117" s="2" t="str">
        <f>IF(OR(Table2[[#This Row],[Initial Engagement Attempt Date]]="",Table2[[#This Row],[FTC Screening Date]]=""),"",IFERROR(NETWORKDAYS(Table2[[#This Row],[Initial Engagement Attempt Date]],Table2[[#This Row],[FTC Screening Date]],Holidays),""))</f>
        <v/>
      </c>
      <c r="AK111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17" s="4">
        <f>COUNTIFS(Table2[Agency Name],Table2[[#This Row],[Agency Name]],Table2[Client ID],Table2[[#This Row],[Client ID]])</f>
        <v>0</v>
      </c>
    </row>
    <row r="1118" spans="12:38">
      <c r="L1118" s="13"/>
      <c r="M1118" s="13"/>
      <c r="N1118" s="13"/>
      <c r="P1118" s="13"/>
      <c r="W1118" s="13"/>
      <c r="X1118" s="13"/>
      <c r="AA111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1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18" s="4" t="str" cm="1">
        <f t="array" aca="1" ref="AC111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18" s="4">
        <f ca="1">LEN(Table2[[#This Row],[Data Checks]])</f>
        <v>0</v>
      </c>
      <c r="AE1118" s="4" t="str">
        <f>IF(LEN(TRIM(Table2[[#This Row],[Referral Date]]))=0,"",IFERROR(NETWORKDAYS(Table2[[#This Row],[Referral Date]],EOMONTH(DATE('Reporting Month'!$B$2,'Reporting Month'!$B$1,1),0),Holidays),-NETWORKDAYS(EOMONTH(DATE('Reporting Month'!$B$2,'Reporting Month'!$B$1,1),0),Table2[[#This Row],[Referral Date]],Holidays)))</f>
        <v/>
      </c>
      <c r="AF111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18" s="4" t="str">
        <f>IF(OR(Table2[[#This Row],[Referral Date]]="",Table2[[#This Row],[FTC Screening Date]]=""),"",IFERROR(DATEDIF(Table2[[#This Row],[Referral Date]],Table2[[#This Row],[FTC Screening Date]],"d"),IFERROR(IF(DATEDIF(Table2[[#This Row],[FTC Screening Date]],Table2[[#This Row],[Referral Date]],"d")&gt;0,0,""),"")))</f>
        <v/>
      </c>
      <c r="AH1118" s="4" t="str">
        <f>IFERROR(VLOOKUP(Table2[[#This Row],[Agency Name]],'Dropdown Values'!A:B,2,FALSE),"")</f>
        <v/>
      </c>
      <c r="AI1118" s="2" t="str">
        <f>IF(OR(Table2[[#This Row],[Current Investigation Start Date]]="",Table2[[#This Row],[Referral Date]]=""),"",IFERROR(NETWORKDAYS(I1118,J1118,Holidays),""))</f>
        <v/>
      </c>
      <c r="AJ1118" s="2" t="str">
        <f>IF(OR(Table2[[#This Row],[Initial Engagement Attempt Date]]="",Table2[[#This Row],[FTC Screening Date]]=""),"",IFERROR(NETWORKDAYS(Table2[[#This Row],[Initial Engagement Attempt Date]],Table2[[#This Row],[FTC Screening Date]],Holidays),""))</f>
        <v/>
      </c>
      <c r="AK111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18" s="4">
        <f>COUNTIFS(Table2[Agency Name],Table2[[#This Row],[Agency Name]],Table2[Client ID],Table2[[#This Row],[Client ID]])</f>
        <v>0</v>
      </c>
    </row>
    <row r="1119" spans="12:38">
      <c r="L1119" s="13"/>
      <c r="M1119" s="13"/>
      <c r="N1119" s="13"/>
      <c r="P1119" s="13"/>
      <c r="W1119" s="13"/>
      <c r="X1119" s="13"/>
      <c r="AA111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1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19" s="4" t="str" cm="1">
        <f t="array" aca="1" ref="AC111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19" s="4">
        <f ca="1">LEN(Table2[[#This Row],[Data Checks]])</f>
        <v>0</v>
      </c>
      <c r="AE1119" s="4" t="str">
        <f>IF(LEN(TRIM(Table2[[#This Row],[Referral Date]]))=0,"",IFERROR(NETWORKDAYS(Table2[[#This Row],[Referral Date]],EOMONTH(DATE('Reporting Month'!$B$2,'Reporting Month'!$B$1,1),0),Holidays),-NETWORKDAYS(EOMONTH(DATE('Reporting Month'!$B$2,'Reporting Month'!$B$1,1),0),Table2[[#This Row],[Referral Date]],Holidays)))</f>
        <v/>
      </c>
      <c r="AF111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19" s="4" t="str">
        <f>IF(OR(Table2[[#This Row],[Referral Date]]="",Table2[[#This Row],[FTC Screening Date]]=""),"",IFERROR(DATEDIF(Table2[[#This Row],[Referral Date]],Table2[[#This Row],[FTC Screening Date]],"d"),IFERROR(IF(DATEDIF(Table2[[#This Row],[FTC Screening Date]],Table2[[#This Row],[Referral Date]],"d")&gt;0,0,""),"")))</f>
        <v/>
      </c>
      <c r="AH1119" s="4" t="str">
        <f>IFERROR(VLOOKUP(Table2[[#This Row],[Agency Name]],'Dropdown Values'!A:B,2,FALSE),"")</f>
        <v/>
      </c>
      <c r="AI1119" s="2" t="str">
        <f>IF(OR(Table2[[#This Row],[Current Investigation Start Date]]="",Table2[[#This Row],[Referral Date]]=""),"",IFERROR(NETWORKDAYS(I1119,J1119,Holidays),""))</f>
        <v/>
      </c>
      <c r="AJ1119" s="2" t="str">
        <f>IF(OR(Table2[[#This Row],[Initial Engagement Attempt Date]]="",Table2[[#This Row],[FTC Screening Date]]=""),"",IFERROR(NETWORKDAYS(Table2[[#This Row],[Initial Engagement Attempt Date]],Table2[[#This Row],[FTC Screening Date]],Holidays),""))</f>
        <v/>
      </c>
      <c r="AK111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19" s="4">
        <f>COUNTIFS(Table2[Agency Name],Table2[[#This Row],[Agency Name]],Table2[Client ID],Table2[[#This Row],[Client ID]])</f>
        <v>0</v>
      </c>
    </row>
    <row r="1120" spans="12:38">
      <c r="L1120" s="13"/>
      <c r="M1120" s="13"/>
      <c r="N1120" s="13"/>
      <c r="P1120" s="13"/>
      <c r="W1120" s="13"/>
      <c r="X1120" s="13"/>
      <c r="AA112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2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20" s="4" t="str" cm="1">
        <f t="array" aca="1" ref="AC112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20" s="4">
        <f ca="1">LEN(Table2[[#This Row],[Data Checks]])</f>
        <v>0</v>
      </c>
      <c r="AE1120" s="4" t="str">
        <f>IF(LEN(TRIM(Table2[[#This Row],[Referral Date]]))=0,"",IFERROR(NETWORKDAYS(Table2[[#This Row],[Referral Date]],EOMONTH(DATE('Reporting Month'!$B$2,'Reporting Month'!$B$1,1),0),Holidays),-NETWORKDAYS(EOMONTH(DATE('Reporting Month'!$B$2,'Reporting Month'!$B$1,1),0),Table2[[#This Row],[Referral Date]],Holidays)))</f>
        <v/>
      </c>
      <c r="AF112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20" s="4" t="str">
        <f>IF(OR(Table2[[#This Row],[Referral Date]]="",Table2[[#This Row],[FTC Screening Date]]=""),"",IFERROR(DATEDIF(Table2[[#This Row],[Referral Date]],Table2[[#This Row],[FTC Screening Date]],"d"),IFERROR(IF(DATEDIF(Table2[[#This Row],[FTC Screening Date]],Table2[[#This Row],[Referral Date]],"d")&gt;0,0,""),"")))</f>
        <v/>
      </c>
      <c r="AH1120" s="4" t="str">
        <f>IFERROR(VLOOKUP(Table2[[#This Row],[Agency Name]],'Dropdown Values'!A:B,2,FALSE),"")</f>
        <v/>
      </c>
      <c r="AI1120" s="2" t="str">
        <f>IF(OR(Table2[[#This Row],[Current Investigation Start Date]]="",Table2[[#This Row],[Referral Date]]=""),"",IFERROR(NETWORKDAYS(I1120,J1120,Holidays),""))</f>
        <v/>
      </c>
      <c r="AJ1120" s="2" t="str">
        <f>IF(OR(Table2[[#This Row],[Initial Engagement Attempt Date]]="",Table2[[#This Row],[FTC Screening Date]]=""),"",IFERROR(NETWORKDAYS(Table2[[#This Row],[Initial Engagement Attempt Date]],Table2[[#This Row],[FTC Screening Date]],Holidays),""))</f>
        <v/>
      </c>
      <c r="AK112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20" s="4">
        <f>COUNTIFS(Table2[Agency Name],Table2[[#This Row],[Agency Name]],Table2[Client ID],Table2[[#This Row],[Client ID]])</f>
        <v>0</v>
      </c>
    </row>
    <row r="1121" spans="12:38">
      <c r="L1121" s="13"/>
      <c r="M1121" s="13"/>
      <c r="N1121" s="13"/>
      <c r="P1121" s="13"/>
      <c r="W1121" s="13"/>
      <c r="X1121" s="13"/>
      <c r="AA112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2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21" s="4" t="str" cm="1">
        <f t="array" aca="1" ref="AC112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21" s="4">
        <f ca="1">LEN(Table2[[#This Row],[Data Checks]])</f>
        <v>0</v>
      </c>
      <c r="AE1121" s="4" t="str">
        <f>IF(LEN(TRIM(Table2[[#This Row],[Referral Date]]))=0,"",IFERROR(NETWORKDAYS(Table2[[#This Row],[Referral Date]],EOMONTH(DATE('Reporting Month'!$B$2,'Reporting Month'!$B$1,1),0),Holidays),-NETWORKDAYS(EOMONTH(DATE('Reporting Month'!$B$2,'Reporting Month'!$B$1,1),0),Table2[[#This Row],[Referral Date]],Holidays)))</f>
        <v/>
      </c>
      <c r="AF112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21" s="4" t="str">
        <f>IF(OR(Table2[[#This Row],[Referral Date]]="",Table2[[#This Row],[FTC Screening Date]]=""),"",IFERROR(DATEDIF(Table2[[#This Row],[Referral Date]],Table2[[#This Row],[FTC Screening Date]],"d"),IFERROR(IF(DATEDIF(Table2[[#This Row],[FTC Screening Date]],Table2[[#This Row],[Referral Date]],"d")&gt;0,0,""),"")))</f>
        <v/>
      </c>
      <c r="AH1121" s="4" t="str">
        <f>IFERROR(VLOOKUP(Table2[[#This Row],[Agency Name]],'Dropdown Values'!A:B,2,FALSE),"")</f>
        <v/>
      </c>
      <c r="AI1121" s="2" t="str">
        <f>IF(OR(Table2[[#This Row],[Current Investigation Start Date]]="",Table2[[#This Row],[Referral Date]]=""),"",IFERROR(NETWORKDAYS(I1121,J1121,Holidays),""))</f>
        <v/>
      </c>
      <c r="AJ1121" s="2" t="str">
        <f>IF(OR(Table2[[#This Row],[Initial Engagement Attempt Date]]="",Table2[[#This Row],[FTC Screening Date]]=""),"",IFERROR(NETWORKDAYS(Table2[[#This Row],[Initial Engagement Attempt Date]],Table2[[#This Row],[FTC Screening Date]],Holidays),""))</f>
        <v/>
      </c>
      <c r="AK112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21" s="4">
        <f>COUNTIFS(Table2[Agency Name],Table2[[#This Row],[Agency Name]],Table2[Client ID],Table2[[#This Row],[Client ID]])</f>
        <v>0</v>
      </c>
    </row>
    <row r="1122" spans="12:38">
      <c r="L1122" s="13"/>
      <c r="M1122" s="13"/>
      <c r="N1122" s="13"/>
      <c r="P1122" s="13"/>
      <c r="W1122" s="13"/>
      <c r="X1122" s="13"/>
      <c r="AA112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2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22" s="4" t="str" cm="1">
        <f t="array" aca="1" ref="AC112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22" s="4">
        <f ca="1">LEN(Table2[[#This Row],[Data Checks]])</f>
        <v>0</v>
      </c>
      <c r="AE1122" s="4" t="str">
        <f>IF(LEN(TRIM(Table2[[#This Row],[Referral Date]]))=0,"",IFERROR(NETWORKDAYS(Table2[[#This Row],[Referral Date]],EOMONTH(DATE('Reporting Month'!$B$2,'Reporting Month'!$B$1,1),0),Holidays),-NETWORKDAYS(EOMONTH(DATE('Reporting Month'!$B$2,'Reporting Month'!$B$1,1),0),Table2[[#This Row],[Referral Date]],Holidays)))</f>
        <v/>
      </c>
      <c r="AF112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22" s="4" t="str">
        <f>IF(OR(Table2[[#This Row],[Referral Date]]="",Table2[[#This Row],[FTC Screening Date]]=""),"",IFERROR(DATEDIF(Table2[[#This Row],[Referral Date]],Table2[[#This Row],[FTC Screening Date]],"d"),IFERROR(IF(DATEDIF(Table2[[#This Row],[FTC Screening Date]],Table2[[#This Row],[Referral Date]],"d")&gt;0,0,""),"")))</f>
        <v/>
      </c>
      <c r="AH1122" s="4" t="str">
        <f>IFERROR(VLOOKUP(Table2[[#This Row],[Agency Name]],'Dropdown Values'!A:B,2,FALSE),"")</f>
        <v/>
      </c>
      <c r="AI1122" s="2" t="str">
        <f>IF(OR(Table2[[#This Row],[Current Investigation Start Date]]="",Table2[[#This Row],[Referral Date]]=""),"",IFERROR(NETWORKDAYS(I1122,J1122,Holidays),""))</f>
        <v/>
      </c>
      <c r="AJ1122" s="2" t="str">
        <f>IF(OR(Table2[[#This Row],[Initial Engagement Attempt Date]]="",Table2[[#This Row],[FTC Screening Date]]=""),"",IFERROR(NETWORKDAYS(Table2[[#This Row],[Initial Engagement Attempt Date]],Table2[[#This Row],[FTC Screening Date]],Holidays),""))</f>
        <v/>
      </c>
      <c r="AK112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22" s="4">
        <f>COUNTIFS(Table2[Agency Name],Table2[[#This Row],[Agency Name]],Table2[Client ID],Table2[[#This Row],[Client ID]])</f>
        <v>0</v>
      </c>
    </row>
    <row r="1123" spans="12:38">
      <c r="L1123" s="13"/>
      <c r="M1123" s="13"/>
      <c r="N1123" s="13"/>
      <c r="P1123" s="13"/>
      <c r="W1123" s="13"/>
      <c r="X1123" s="13"/>
      <c r="AA112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2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23" s="4" t="str" cm="1">
        <f t="array" aca="1" ref="AC112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23" s="4">
        <f ca="1">LEN(Table2[[#This Row],[Data Checks]])</f>
        <v>0</v>
      </c>
      <c r="AE1123" s="4" t="str">
        <f>IF(LEN(TRIM(Table2[[#This Row],[Referral Date]]))=0,"",IFERROR(NETWORKDAYS(Table2[[#This Row],[Referral Date]],EOMONTH(DATE('Reporting Month'!$B$2,'Reporting Month'!$B$1,1),0),Holidays),-NETWORKDAYS(EOMONTH(DATE('Reporting Month'!$B$2,'Reporting Month'!$B$1,1),0),Table2[[#This Row],[Referral Date]],Holidays)))</f>
        <v/>
      </c>
      <c r="AF112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23" s="4" t="str">
        <f>IF(OR(Table2[[#This Row],[Referral Date]]="",Table2[[#This Row],[FTC Screening Date]]=""),"",IFERROR(DATEDIF(Table2[[#This Row],[Referral Date]],Table2[[#This Row],[FTC Screening Date]],"d"),IFERROR(IF(DATEDIF(Table2[[#This Row],[FTC Screening Date]],Table2[[#This Row],[Referral Date]],"d")&gt;0,0,""),"")))</f>
        <v/>
      </c>
      <c r="AH1123" s="4" t="str">
        <f>IFERROR(VLOOKUP(Table2[[#This Row],[Agency Name]],'Dropdown Values'!A:B,2,FALSE),"")</f>
        <v/>
      </c>
      <c r="AI1123" s="2" t="str">
        <f>IF(OR(Table2[[#This Row],[Current Investigation Start Date]]="",Table2[[#This Row],[Referral Date]]=""),"",IFERROR(NETWORKDAYS(I1123,J1123,Holidays),""))</f>
        <v/>
      </c>
      <c r="AJ1123" s="2" t="str">
        <f>IF(OR(Table2[[#This Row],[Initial Engagement Attempt Date]]="",Table2[[#This Row],[FTC Screening Date]]=""),"",IFERROR(NETWORKDAYS(Table2[[#This Row],[Initial Engagement Attempt Date]],Table2[[#This Row],[FTC Screening Date]],Holidays),""))</f>
        <v/>
      </c>
      <c r="AK112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23" s="4">
        <f>COUNTIFS(Table2[Agency Name],Table2[[#This Row],[Agency Name]],Table2[Client ID],Table2[[#This Row],[Client ID]])</f>
        <v>0</v>
      </c>
    </row>
    <row r="1124" spans="12:38">
      <c r="L1124" s="13"/>
      <c r="M1124" s="13"/>
      <c r="N1124" s="13"/>
      <c r="P1124" s="13"/>
      <c r="W1124" s="13"/>
      <c r="X1124" s="13"/>
      <c r="AA112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2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24" s="4" t="str" cm="1">
        <f t="array" aca="1" ref="AC112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24" s="4">
        <f ca="1">LEN(Table2[[#This Row],[Data Checks]])</f>
        <v>0</v>
      </c>
      <c r="AE1124" s="4" t="str">
        <f>IF(LEN(TRIM(Table2[[#This Row],[Referral Date]]))=0,"",IFERROR(NETWORKDAYS(Table2[[#This Row],[Referral Date]],EOMONTH(DATE('Reporting Month'!$B$2,'Reporting Month'!$B$1,1),0),Holidays),-NETWORKDAYS(EOMONTH(DATE('Reporting Month'!$B$2,'Reporting Month'!$B$1,1),0),Table2[[#This Row],[Referral Date]],Holidays)))</f>
        <v/>
      </c>
      <c r="AF112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24" s="4" t="str">
        <f>IF(OR(Table2[[#This Row],[Referral Date]]="",Table2[[#This Row],[FTC Screening Date]]=""),"",IFERROR(DATEDIF(Table2[[#This Row],[Referral Date]],Table2[[#This Row],[FTC Screening Date]],"d"),IFERROR(IF(DATEDIF(Table2[[#This Row],[FTC Screening Date]],Table2[[#This Row],[Referral Date]],"d")&gt;0,0,""),"")))</f>
        <v/>
      </c>
      <c r="AH1124" s="4" t="str">
        <f>IFERROR(VLOOKUP(Table2[[#This Row],[Agency Name]],'Dropdown Values'!A:B,2,FALSE),"")</f>
        <v/>
      </c>
      <c r="AI1124" s="2" t="str">
        <f>IF(OR(Table2[[#This Row],[Current Investigation Start Date]]="",Table2[[#This Row],[Referral Date]]=""),"",IFERROR(NETWORKDAYS(I1124,J1124,Holidays),""))</f>
        <v/>
      </c>
      <c r="AJ1124" s="2" t="str">
        <f>IF(OR(Table2[[#This Row],[Initial Engagement Attempt Date]]="",Table2[[#This Row],[FTC Screening Date]]=""),"",IFERROR(NETWORKDAYS(Table2[[#This Row],[Initial Engagement Attempt Date]],Table2[[#This Row],[FTC Screening Date]],Holidays),""))</f>
        <v/>
      </c>
      <c r="AK112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24" s="4">
        <f>COUNTIFS(Table2[Agency Name],Table2[[#This Row],[Agency Name]],Table2[Client ID],Table2[[#This Row],[Client ID]])</f>
        <v>0</v>
      </c>
    </row>
    <row r="1125" spans="12:38">
      <c r="L1125" s="13"/>
      <c r="M1125" s="13"/>
      <c r="N1125" s="13"/>
      <c r="P1125" s="13"/>
      <c r="W1125" s="13"/>
      <c r="X1125" s="13"/>
      <c r="AA112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2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25" s="4" t="str" cm="1">
        <f t="array" aca="1" ref="AC112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25" s="4">
        <f ca="1">LEN(Table2[[#This Row],[Data Checks]])</f>
        <v>0</v>
      </c>
      <c r="AE1125" s="4" t="str">
        <f>IF(LEN(TRIM(Table2[[#This Row],[Referral Date]]))=0,"",IFERROR(NETWORKDAYS(Table2[[#This Row],[Referral Date]],EOMONTH(DATE('Reporting Month'!$B$2,'Reporting Month'!$B$1,1),0),Holidays),-NETWORKDAYS(EOMONTH(DATE('Reporting Month'!$B$2,'Reporting Month'!$B$1,1),0),Table2[[#This Row],[Referral Date]],Holidays)))</f>
        <v/>
      </c>
      <c r="AF112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25" s="4" t="str">
        <f>IF(OR(Table2[[#This Row],[Referral Date]]="",Table2[[#This Row],[FTC Screening Date]]=""),"",IFERROR(DATEDIF(Table2[[#This Row],[Referral Date]],Table2[[#This Row],[FTC Screening Date]],"d"),IFERROR(IF(DATEDIF(Table2[[#This Row],[FTC Screening Date]],Table2[[#This Row],[Referral Date]],"d")&gt;0,0,""),"")))</f>
        <v/>
      </c>
      <c r="AH1125" s="4" t="str">
        <f>IFERROR(VLOOKUP(Table2[[#This Row],[Agency Name]],'Dropdown Values'!A:B,2,FALSE),"")</f>
        <v/>
      </c>
      <c r="AI1125" s="2" t="str">
        <f>IF(OR(Table2[[#This Row],[Current Investigation Start Date]]="",Table2[[#This Row],[Referral Date]]=""),"",IFERROR(NETWORKDAYS(I1125,J1125,Holidays),""))</f>
        <v/>
      </c>
      <c r="AJ1125" s="2" t="str">
        <f>IF(OR(Table2[[#This Row],[Initial Engagement Attempt Date]]="",Table2[[#This Row],[FTC Screening Date]]=""),"",IFERROR(NETWORKDAYS(Table2[[#This Row],[Initial Engagement Attempt Date]],Table2[[#This Row],[FTC Screening Date]],Holidays),""))</f>
        <v/>
      </c>
      <c r="AK112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25" s="4">
        <f>COUNTIFS(Table2[Agency Name],Table2[[#This Row],[Agency Name]],Table2[Client ID],Table2[[#This Row],[Client ID]])</f>
        <v>0</v>
      </c>
    </row>
    <row r="1126" spans="12:38">
      <c r="L1126" s="13"/>
      <c r="M1126" s="13"/>
      <c r="N1126" s="13"/>
      <c r="P1126" s="13"/>
      <c r="W1126" s="13"/>
      <c r="X1126" s="13"/>
      <c r="AA112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2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26" s="4" t="str" cm="1">
        <f t="array" aca="1" ref="AC112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26" s="4">
        <f ca="1">LEN(Table2[[#This Row],[Data Checks]])</f>
        <v>0</v>
      </c>
      <c r="AE1126" s="4" t="str">
        <f>IF(LEN(TRIM(Table2[[#This Row],[Referral Date]]))=0,"",IFERROR(NETWORKDAYS(Table2[[#This Row],[Referral Date]],EOMONTH(DATE('Reporting Month'!$B$2,'Reporting Month'!$B$1,1),0),Holidays),-NETWORKDAYS(EOMONTH(DATE('Reporting Month'!$B$2,'Reporting Month'!$B$1,1),0),Table2[[#This Row],[Referral Date]],Holidays)))</f>
        <v/>
      </c>
      <c r="AF112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26" s="4" t="str">
        <f>IF(OR(Table2[[#This Row],[Referral Date]]="",Table2[[#This Row],[FTC Screening Date]]=""),"",IFERROR(DATEDIF(Table2[[#This Row],[Referral Date]],Table2[[#This Row],[FTC Screening Date]],"d"),IFERROR(IF(DATEDIF(Table2[[#This Row],[FTC Screening Date]],Table2[[#This Row],[Referral Date]],"d")&gt;0,0,""),"")))</f>
        <v/>
      </c>
      <c r="AH1126" s="4" t="str">
        <f>IFERROR(VLOOKUP(Table2[[#This Row],[Agency Name]],'Dropdown Values'!A:B,2,FALSE),"")</f>
        <v/>
      </c>
      <c r="AI1126" s="2" t="str">
        <f>IF(OR(Table2[[#This Row],[Current Investigation Start Date]]="",Table2[[#This Row],[Referral Date]]=""),"",IFERROR(NETWORKDAYS(I1126,J1126,Holidays),""))</f>
        <v/>
      </c>
      <c r="AJ1126" s="2" t="str">
        <f>IF(OR(Table2[[#This Row],[Initial Engagement Attempt Date]]="",Table2[[#This Row],[FTC Screening Date]]=""),"",IFERROR(NETWORKDAYS(Table2[[#This Row],[Initial Engagement Attempt Date]],Table2[[#This Row],[FTC Screening Date]],Holidays),""))</f>
        <v/>
      </c>
      <c r="AK112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26" s="4">
        <f>COUNTIFS(Table2[Agency Name],Table2[[#This Row],[Agency Name]],Table2[Client ID],Table2[[#This Row],[Client ID]])</f>
        <v>0</v>
      </c>
    </row>
    <row r="1127" spans="12:38">
      <c r="L1127" s="13"/>
      <c r="M1127" s="13"/>
      <c r="N1127" s="13"/>
      <c r="P1127" s="13"/>
      <c r="W1127" s="13"/>
      <c r="X1127" s="13"/>
      <c r="AA112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2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27" s="4" t="str" cm="1">
        <f t="array" aca="1" ref="AC112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27" s="4">
        <f ca="1">LEN(Table2[[#This Row],[Data Checks]])</f>
        <v>0</v>
      </c>
      <c r="AE1127" s="4" t="str">
        <f>IF(LEN(TRIM(Table2[[#This Row],[Referral Date]]))=0,"",IFERROR(NETWORKDAYS(Table2[[#This Row],[Referral Date]],EOMONTH(DATE('Reporting Month'!$B$2,'Reporting Month'!$B$1,1),0),Holidays),-NETWORKDAYS(EOMONTH(DATE('Reporting Month'!$B$2,'Reporting Month'!$B$1,1),0),Table2[[#This Row],[Referral Date]],Holidays)))</f>
        <v/>
      </c>
      <c r="AF112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27" s="4" t="str">
        <f>IF(OR(Table2[[#This Row],[Referral Date]]="",Table2[[#This Row],[FTC Screening Date]]=""),"",IFERROR(DATEDIF(Table2[[#This Row],[Referral Date]],Table2[[#This Row],[FTC Screening Date]],"d"),IFERROR(IF(DATEDIF(Table2[[#This Row],[FTC Screening Date]],Table2[[#This Row],[Referral Date]],"d")&gt;0,0,""),"")))</f>
        <v/>
      </c>
      <c r="AH1127" s="4" t="str">
        <f>IFERROR(VLOOKUP(Table2[[#This Row],[Agency Name]],'Dropdown Values'!A:B,2,FALSE),"")</f>
        <v/>
      </c>
      <c r="AI1127" s="2" t="str">
        <f>IF(OR(Table2[[#This Row],[Current Investigation Start Date]]="",Table2[[#This Row],[Referral Date]]=""),"",IFERROR(NETWORKDAYS(I1127,J1127,Holidays),""))</f>
        <v/>
      </c>
      <c r="AJ1127" s="2" t="str">
        <f>IF(OR(Table2[[#This Row],[Initial Engagement Attempt Date]]="",Table2[[#This Row],[FTC Screening Date]]=""),"",IFERROR(NETWORKDAYS(Table2[[#This Row],[Initial Engagement Attempt Date]],Table2[[#This Row],[FTC Screening Date]],Holidays),""))</f>
        <v/>
      </c>
      <c r="AK112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27" s="4">
        <f>COUNTIFS(Table2[Agency Name],Table2[[#This Row],[Agency Name]],Table2[Client ID],Table2[[#This Row],[Client ID]])</f>
        <v>0</v>
      </c>
    </row>
    <row r="1128" spans="12:38">
      <c r="L1128" s="13"/>
      <c r="M1128" s="13"/>
      <c r="N1128" s="13"/>
      <c r="P1128" s="13"/>
      <c r="W1128" s="13"/>
      <c r="X1128" s="13"/>
      <c r="AA112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2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28" s="4" t="str" cm="1">
        <f t="array" aca="1" ref="AC112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28" s="4">
        <f ca="1">LEN(Table2[[#This Row],[Data Checks]])</f>
        <v>0</v>
      </c>
      <c r="AE1128" s="4" t="str">
        <f>IF(LEN(TRIM(Table2[[#This Row],[Referral Date]]))=0,"",IFERROR(NETWORKDAYS(Table2[[#This Row],[Referral Date]],EOMONTH(DATE('Reporting Month'!$B$2,'Reporting Month'!$B$1,1),0),Holidays),-NETWORKDAYS(EOMONTH(DATE('Reporting Month'!$B$2,'Reporting Month'!$B$1,1),0),Table2[[#This Row],[Referral Date]],Holidays)))</f>
        <v/>
      </c>
      <c r="AF112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28" s="4" t="str">
        <f>IF(OR(Table2[[#This Row],[Referral Date]]="",Table2[[#This Row],[FTC Screening Date]]=""),"",IFERROR(DATEDIF(Table2[[#This Row],[Referral Date]],Table2[[#This Row],[FTC Screening Date]],"d"),IFERROR(IF(DATEDIF(Table2[[#This Row],[FTC Screening Date]],Table2[[#This Row],[Referral Date]],"d")&gt;0,0,""),"")))</f>
        <v/>
      </c>
      <c r="AH1128" s="4" t="str">
        <f>IFERROR(VLOOKUP(Table2[[#This Row],[Agency Name]],'Dropdown Values'!A:B,2,FALSE),"")</f>
        <v/>
      </c>
      <c r="AI1128" s="2" t="str">
        <f>IF(OR(Table2[[#This Row],[Current Investigation Start Date]]="",Table2[[#This Row],[Referral Date]]=""),"",IFERROR(NETWORKDAYS(I1128,J1128,Holidays),""))</f>
        <v/>
      </c>
      <c r="AJ1128" s="2" t="str">
        <f>IF(OR(Table2[[#This Row],[Initial Engagement Attempt Date]]="",Table2[[#This Row],[FTC Screening Date]]=""),"",IFERROR(NETWORKDAYS(Table2[[#This Row],[Initial Engagement Attempt Date]],Table2[[#This Row],[FTC Screening Date]],Holidays),""))</f>
        <v/>
      </c>
      <c r="AK112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28" s="4">
        <f>COUNTIFS(Table2[Agency Name],Table2[[#This Row],[Agency Name]],Table2[Client ID],Table2[[#This Row],[Client ID]])</f>
        <v>0</v>
      </c>
    </row>
    <row r="1129" spans="12:38">
      <c r="L1129" s="13"/>
      <c r="M1129" s="13"/>
      <c r="N1129" s="13"/>
      <c r="P1129" s="13"/>
      <c r="W1129" s="13"/>
      <c r="X1129" s="13"/>
      <c r="AA112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2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29" s="4" t="str" cm="1">
        <f t="array" aca="1" ref="AC112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29" s="4">
        <f ca="1">LEN(Table2[[#This Row],[Data Checks]])</f>
        <v>0</v>
      </c>
      <c r="AE1129" s="4" t="str">
        <f>IF(LEN(TRIM(Table2[[#This Row],[Referral Date]]))=0,"",IFERROR(NETWORKDAYS(Table2[[#This Row],[Referral Date]],EOMONTH(DATE('Reporting Month'!$B$2,'Reporting Month'!$B$1,1),0),Holidays),-NETWORKDAYS(EOMONTH(DATE('Reporting Month'!$B$2,'Reporting Month'!$B$1,1),0),Table2[[#This Row],[Referral Date]],Holidays)))</f>
        <v/>
      </c>
      <c r="AF112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29" s="4" t="str">
        <f>IF(OR(Table2[[#This Row],[Referral Date]]="",Table2[[#This Row],[FTC Screening Date]]=""),"",IFERROR(DATEDIF(Table2[[#This Row],[Referral Date]],Table2[[#This Row],[FTC Screening Date]],"d"),IFERROR(IF(DATEDIF(Table2[[#This Row],[FTC Screening Date]],Table2[[#This Row],[Referral Date]],"d")&gt;0,0,""),"")))</f>
        <v/>
      </c>
      <c r="AH1129" s="4" t="str">
        <f>IFERROR(VLOOKUP(Table2[[#This Row],[Agency Name]],'Dropdown Values'!A:B,2,FALSE),"")</f>
        <v/>
      </c>
      <c r="AI1129" s="2" t="str">
        <f>IF(OR(Table2[[#This Row],[Current Investigation Start Date]]="",Table2[[#This Row],[Referral Date]]=""),"",IFERROR(NETWORKDAYS(I1129,J1129,Holidays),""))</f>
        <v/>
      </c>
      <c r="AJ1129" s="2" t="str">
        <f>IF(OR(Table2[[#This Row],[Initial Engagement Attempt Date]]="",Table2[[#This Row],[FTC Screening Date]]=""),"",IFERROR(NETWORKDAYS(Table2[[#This Row],[Initial Engagement Attempt Date]],Table2[[#This Row],[FTC Screening Date]],Holidays),""))</f>
        <v/>
      </c>
      <c r="AK112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29" s="4">
        <f>COUNTIFS(Table2[Agency Name],Table2[[#This Row],[Agency Name]],Table2[Client ID],Table2[[#This Row],[Client ID]])</f>
        <v>0</v>
      </c>
    </row>
    <row r="1130" spans="12:38">
      <c r="L1130" s="13"/>
      <c r="M1130" s="13"/>
      <c r="N1130" s="13"/>
      <c r="P1130" s="13"/>
      <c r="W1130" s="13"/>
      <c r="X1130" s="13"/>
      <c r="AA113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3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30" s="4" t="str" cm="1">
        <f t="array" aca="1" ref="AC113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30" s="4">
        <f ca="1">LEN(Table2[[#This Row],[Data Checks]])</f>
        <v>0</v>
      </c>
      <c r="AE1130" s="4" t="str">
        <f>IF(LEN(TRIM(Table2[[#This Row],[Referral Date]]))=0,"",IFERROR(NETWORKDAYS(Table2[[#This Row],[Referral Date]],EOMONTH(DATE('Reporting Month'!$B$2,'Reporting Month'!$B$1,1),0),Holidays),-NETWORKDAYS(EOMONTH(DATE('Reporting Month'!$B$2,'Reporting Month'!$B$1,1),0),Table2[[#This Row],[Referral Date]],Holidays)))</f>
        <v/>
      </c>
      <c r="AF113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30" s="4" t="str">
        <f>IF(OR(Table2[[#This Row],[Referral Date]]="",Table2[[#This Row],[FTC Screening Date]]=""),"",IFERROR(DATEDIF(Table2[[#This Row],[Referral Date]],Table2[[#This Row],[FTC Screening Date]],"d"),IFERROR(IF(DATEDIF(Table2[[#This Row],[FTC Screening Date]],Table2[[#This Row],[Referral Date]],"d")&gt;0,0,""),"")))</f>
        <v/>
      </c>
      <c r="AH1130" s="4" t="str">
        <f>IFERROR(VLOOKUP(Table2[[#This Row],[Agency Name]],'Dropdown Values'!A:B,2,FALSE),"")</f>
        <v/>
      </c>
      <c r="AI1130" s="2" t="str">
        <f>IF(OR(Table2[[#This Row],[Current Investigation Start Date]]="",Table2[[#This Row],[Referral Date]]=""),"",IFERROR(NETWORKDAYS(I1130,J1130,Holidays),""))</f>
        <v/>
      </c>
      <c r="AJ1130" s="2" t="str">
        <f>IF(OR(Table2[[#This Row],[Initial Engagement Attempt Date]]="",Table2[[#This Row],[FTC Screening Date]]=""),"",IFERROR(NETWORKDAYS(Table2[[#This Row],[Initial Engagement Attempt Date]],Table2[[#This Row],[FTC Screening Date]],Holidays),""))</f>
        <v/>
      </c>
      <c r="AK113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30" s="4">
        <f>COUNTIFS(Table2[Agency Name],Table2[[#This Row],[Agency Name]],Table2[Client ID],Table2[[#This Row],[Client ID]])</f>
        <v>0</v>
      </c>
    </row>
    <row r="1131" spans="12:38">
      <c r="L1131" s="13"/>
      <c r="M1131" s="13"/>
      <c r="N1131" s="13"/>
      <c r="P1131" s="13"/>
      <c r="W1131" s="13"/>
      <c r="X1131" s="13"/>
      <c r="AA113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3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31" s="4" t="str" cm="1">
        <f t="array" aca="1" ref="AC113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31" s="4">
        <f ca="1">LEN(Table2[[#This Row],[Data Checks]])</f>
        <v>0</v>
      </c>
      <c r="AE1131" s="4" t="str">
        <f>IF(LEN(TRIM(Table2[[#This Row],[Referral Date]]))=0,"",IFERROR(NETWORKDAYS(Table2[[#This Row],[Referral Date]],EOMONTH(DATE('Reporting Month'!$B$2,'Reporting Month'!$B$1,1),0),Holidays),-NETWORKDAYS(EOMONTH(DATE('Reporting Month'!$B$2,'Reporting Month'!$B$1,1),0),Table2[[#This Row],[Referral Date]],Holidays)))</f>
        <v/>
      </c>
      <c r="AF113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31" s="4" t="str">
        <f>IF(OR(Table2[[#This Row],[Referral Date]]="",Table2[[#This Row],[FTC Screening Date]]=""),"",IFERROR(DATEDIF(Table2[[#This Row],[Referral Date]],Table2[[#This Row],[FTC Screening Date]],"d"),IFERROR(IF(DATEDIF(Table2[[#This Row],[FTC Screening Date]],Table2[[#This Row],[Referral Date]],"d")&gt;0,0,""),"")))</f>
        <v/>
      </c>
      <c r="AH1131" s="4" t="str">
        <f>IFERROR(VLOOKUP(Table2[[#This Row],[Agency Name]],'Dropdown Values'!A:B,2,FALSE),"")</f>
        <v/>
      </c>
      <c r="AI1131" s="2" t="str">
        <f>IF(OR(Table2[[#This Row],[Current Investigation Start Date]]="",Table2[[#This Row],[Referral Date]]=""),"",IFERROR(NETWORKDAYS(I1131,J1131,Holidays),""))</f>
        <v/>
      </c>
      <c r="AJ1131" s="2" t="str">
        <f>IF(OR(Table2[[#This Row],[Initial Engagement Attempt Date]]="",Table2[[#This Row],[FTC Screening Date]]=""),"",IFERROR(NETWORKDAYS(Table2[[#This Row],[Initial Engagement Attempt Date]],Table2[[#This Row],[FTC Screening Date]],Holidays),""))</f>
        <v/>
      </c>
      <c r="AK113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31" s="4">
        <f>COUNTIFS(Table2[Agency Name],Table2[[#This Row],[Agency Name]],Table2[Client ID],Table2[[#This Row],[Client ID]])</f>
        <v>0</v>
      </c>
    </row>
    <row r="1132" spans="12:38">
      <c r="L1132" s="13"/>
      <c r="M1132" s="13"/>
      <c r="N1132" s="13"/>
      <c r="P1132" s="13"/>
      <c r="W1132" s="13"/>
      <c r="X1132" s="13"/>
      <c r="AA113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3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32" s="4" t="str" cm="1">
        <f t="array" aca="1" ref="AC113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32" s="4">
        <f ca="1">LEN(Table2[[#This Row],[Data Checks]])</f>
        <v>0</v>
      </c>
      <c r="AE1132" s="4" t="str">
        <f>IF(LEN(TRIM(Table2[[#This Row],[Referral Date]]))=0,"",IFERROR(NETWORKDAYS(Table2[[#This Row],[Referral Date]],EOMONTH(DATE('Reporting Month'!$B$2,'Reporting Month'!$B$1,1),0),Holidays),-NETWORKDAYS(EOMONTH(DATE('Reporting Month'!$B$2,'Reporting Month'!$B$1,1),0),Table2[[#This Row],[Referral Date]],Holidays)))</f>
        <v/>
      </c>
      <c r="AF113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32" s="4" t="str">
        <f>IF(OR(Table2[[#This Row],[Referral Date]]="",Table2[[#This Row],[FTC Screening Date]]=""),"",IFERROR(DATEDIF(Table2[[#This Row],[Referral Date]],Table2[[#This Row],[FTC Screening Date]],"d"),IFERROR(IF(DATEDIF(Table2[[#This Row],[FTC Screening Date]],Table2[[#This Row],[Referral Date]],"d")&gt;0,0,""),"")))</f>
        <v/>
      </c>
      <c r="AH1132" s="4" t="str">
        <f>IFERROR(VLOOKUP(Table2[[#This Row],[Agency Name]],'Dropdown Values'!A:B,2,FALSE),"")</f>
        <v/>
      </c>
      <c r="AI1132" s="2" t="str">
        <f>IF(OR(Table2[[#This Row],[Current Investigation Start Date]]="",Table2[[#This Row],[Referral Date]]=""),"",IFERROR(NETWORKDAYS(I1132,J1132,Holidays),""))</f>
        <v/>
      </c>
      <c r="AJ1132" s="2" t="str">
        <f>IF(OR(Table2[[#This Row],[Initial Engagement Attempt Date]]="",Table2[[#This Row],[FTC Screening Date]]=""),"",IFERROR(NETWORKDAYS(Table2[[#This Row],[Initial Engagement Attempt Date]],Table2[[#This Row],[FTC Screening Date]],Holidays),""))</f>
        <v/>
      </c>
      <c r="AK113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32" s="4">
        <f>COUNTIFS(Table2[Agency Name],Table2[[#This Row],[Agency Name]],Table2[Client ID],Table2[[#This Row],[Client ID]])</f>
        <v>0</v>
      </c>
    </row>
    <row r="1133" spans="12:38">
      <c r="L1133" s="13"/>
      <c r="M1133" s="13"/>
      <c r="N1133" s="13"/>
      <c r="P1133" s="13"/>
      <c r="W1133" s="13"/>
      <c r="X1133" s="13"/>
      <c r="AA113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3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33" s="4" t="str" cm="1">
        <f t="array" aca="1" ref="AC113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33" s="4">
        <f ca="1">LEN(Table2[[#This Row],[Data Checks]])</f>
        <v>0</v>
      </c>
      <c r="AE1133" s="4" t="str">
        <f>IF(LEN(TRIM(Table2[[#This Row],[Referral Date]]))=0,"",IFERROR(NETWORKDAYS(Table2[[#This Row],[Referral Date]],EOMONTH(DATE('Reporting Month'!$B$2,'Reporting Month'!$B$1,1),0),Holidays),-NETWORKDAYS(EOMONTH(DATE('Reporting Month'!$B$2,'Reporting Month'!$B$1,1),0),Table2[[#This Row],[Referral Date]],Holidays)))</f>
        <v/>
      </c>
      <c r="AF113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33" s="4" t="str">
        <f>IF(OR(Table2[[#This Row],[Referral Date]]="",Table2[[#This Row],[FTC Screening Date]]=""),"",IFERROR(DATEDIF(Table2[[#This Row],[Referral Date]],Table2[[#This Row],[FTC Screening Date]],"d"),IFERROR(IF(DATEDIF(Table2[[#This Row],[FTC Screening Date]],Table2[[#This Row],[Referral Date]],"d")&gt;0,0,""),"")))</f>
        <v/>
      </c>
      <c r="AH1133" s="4" t="str">
        <f>IFERROR(VLOOKUP(Table2[[#This Row],[Agency Name]],'Dropdown Values'!A:B,2,FALSE),"")</f>
        <v/>
      </c>
      <c r="AI1133" s="2" t="str">
        <f>IF(OR(Table2[[#This Row],[Current Investigation Start Date]]="",Table2[[#This Row],[Referral Date]]=""),"",IFERROR(NETWORKDAYS(I1133,J1133,Holidays),""))</f>
        <v/>
      </c>
      <c r="AJ1133" s="2" t="str">
        <f>IF(OR(Table2[[#This Row],[Initial Engagement Attempt Date]]="",Table2[[#This Row],[FTC Screening Date]]=""),"",IFERROR(NETWORKDAYS(Table2[[#This Row],[Initial Engagement Attempt Date]],Table2[[#This Row],[FTC Screening Date]],Holidays),""))</f>
        <v/>
      </c>
      <c r="AK113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33" s="4">
        <f>COUNTIFS(Table2[Agency Name],Table2[[#This Row],[Agency Name]],Table2[Client ID],Table2[[#This Row],[Client ID]])</f>
        <v>0</v>
      </c>
    </row>
    <row r="1134" spans="12:38">
      <c r="L1134" s="13"/>
      <c r="M1134" s="13"/>
      <c r="N1134" s="13"/>
      <c r="P1134" s="13"/>
      <c r="W1134" s="13"/>
      <c r="X1134" s="13"/>
      <c r="AA113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3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34" s="4" t="str" cm="1">
        <f t="array" aca="1" ref="AC113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34" s="4">
        <f ca="1">LEN(Table2[[#This Row],[Data Checks]])</f>
        <v>0</v>
      </c>
      <c r="AE1134" s="4" t="str">
        <f>IF(LEN(TRIM(Table2[[#This Row],[Referral Date]]))=0,"",IFERROR(NETWORKDAYS(Table2[[#This Row],[Referral Date]],EOMONTH(DATE('Reporting Month'!$B$2,'Reporting Month'!$B$1,1),0),Holidays),-NETWORKDAYS(EOMONTH(DATE('Reporting Month'!$B$2,'Reporting Month'!$B$1,1),0),Table2[[#This Row],[Referral Date]],Holidays)))</f>
        <v/>
      </c>
      <c r="AF113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34" s="4" t="str">
        <f>IF(OR(Table2[[#This Row],[Referral Date]]="",Table2[[#This Row],[FTC Screening Date]]=""),"",IFERROR(DATEDIF(Table2[[#This Row],[Referral Date]],Table2[[#This Row],[FTC Screening Date]],"d"),IFERROR(IF(DATEDIF(Table2[[#This Row],[FTC Screening Date]],Table2[[#This Row],[Referral Date]],"d")&gt;0,0,""),"")))</f>
        <v/>
      </c>
      <c r="AH1134" s="4" t="str">
        <f>IFERROR(VLOOKUP(Table2[[#This Row],[Agency Name]],'Dropdown Values'!A:B,2,FALSE),"")</f>
        <v/>
      </c>
      <c r="AI1134" s="2" t="str">
        <f>IF(OR(Table2[[#This Row],[Current Investigation Start Date]]="",Table2[[#This Row],[Referral Date]]=""),"",IFERROR(NETWORKDAYS(I1134,J1134,Holidays),""))</f>
        <v/>
      </c>
      <c r="AJ1134" s="2" t="str">
        <f>IF(OR(Table2[[#This Row],[Initial Engagement Attempt Date]]="",Table2[[#This Row],[FTC Screening Date]]=""),"",IFERROR(NETWORKDAYS(Table2[[#This Row],[Initial Engagement Attempt Date]],Table2[[#This Row],[FTC Screening Date]],Holidays),""))</f>
        <v/>
      </c>
      <c r="AK113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34" s="4">
        <f>COUNTIFS(Table2[Agency Name],Table2[[#This Row],[Agency Name]],Table2[Client ID],Table2[[#This Row],[Client ID]])</f>
        <v>0</v>
      </c>
    </row>
    <row r="1135" spans="12:38">
      <c r="L1135" s="13"/>
      <c r="M1135" s="13"/>
      <c r="N1135" s="13"/>
      <c r="P1135" s="13"/>
      <c r="W1135" s="13"/>
      <c r="X1135" s="13"/>
      <c r="AA113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3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35" s="4" t="str" cm="1">
        <f t="array" aca="1" ref="AC113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35" s="4">
        <f ca="1">LEN(Table2[[#This Row],[Data Checks]])</f>
        <v>0</v>
      </c>
      <c r="AE1135" s="4" t="str">
        <f>IF(LEN(TRIM(Table2[[#This Row],[Referral Date]]))=0,"",IFERROR(NETWORKDAYS(Table2[[#This Row],[Referral Date]],EOMONTH(DATE('Reporting Month'!$B$2,'Reporting Month'!$B$1,1),0),Holidays),-NETWORKDAYS(EOMONTH(DATE('Reporting Month'!$B$2,'Reporting Month'!$B$1,1),0),Table2[[#This Row],[Referral Date]],Holidays)))</f>
        <v/>
      </c>
      <c r="AF113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35" s="4" t="str">
        <f>IF(OR(Table2[[#This Row],[Referral Date]]="",Table2[[#This Row],[FTC Screening Date]]=""),"",IFERROR(DATEDIF(Table2[[#This Row],[Referral Date]],Table2[[#This Row],[FTC Screening Date]],"d"),IFERROR(IF(DATEDIF(Table2[[#This Row],[FTC Screening Date]],Table2[[#This Row],[Referral Date]],"d")&gt;0,0,""),"")))</f>
        <v/>
      </c>
      <c r="AH1135" s="4" t="str">
        <f>IFERROR(VLOOKUP(Table2[[#This Row],[Agency Name]],'Dropdown Values'!A:B,2,FALSE),"")</f>
        <v/>
      </c>
      <c r="AI1135" s="2" t="str">
        <f>IF(OR(Table2[[#This Row],[Current Investigation Start Date]]="",Table2[[#This Row],[Referral Date]]=""),"",IFERROR(NETWORKDAYS(I1135,J1135,Holidays),""))</f>
        <v/>
      </c>
      <c r="AJ1135" s="2" t="str">
        <f>IF(OR(Table2[[#This Row],[Initial Engagement Attempt Date]]="",Table2[[#This Row],[FTC Screening Date]]=""),"",IFERROR(NETWORKDAYS(Table2[[#This Row],[Initial Engagement Attempt Date]],Table2[[#This Row],[FTC Screening Date]],Holidays),""))</f>
        <v/>
      </c>
      <c r="AK113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35" s="4">
        <f>COUNTIFS(Table2[Agency Name],Table2[[#This Row],[Agency Name]],Table2[Client ID],Table2[[#This Row],[Client ID]])</f>
        <v>0</v>
      </c>
    </row>
    <row r="1136" spans="12:38">
      <c r="L1136" s="13"/>
      <c r="M1136" s="13"/>
      <c r="N1136" s="13"/>
      <c r="P1136" s="13"/>
      <c r="W1136" s="13"/>
      <c r="X1136" s="13"/>
      <c r="AA113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3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36" s="4" t="str" cm="1">
        <f t="array" aca="1" ref="AC113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36" s="4">
        <f ca="1">LEN(Table2[[#This Row],[Data Checks]])</f>
        <v>0</v>
      </c>
      <c r="AE1136" s="4" t="str">
        <f>IF(LEN(TRIM(Table2[[#This Row],[Referral Date]]))=0,"",IFERROR(NETWORKDAYS(Table2[[#This Row],[Referral Date]],EOMONTH(DATE('Reporting Month'!$B$2,'Reporting Month'!$B$1,1),0),Holidays),-NETWORKDAYS(EOMONTH(DATE('Reporting Month'!$B$2,'Reporting Month'!$B$1,1),0),Table2[[#This Row],[Referral Date]],Holidays)))</f>
        <v/>
      </c>
      <c r="AF113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36" s="4" t="str">
        <f>IF(OR(Table2[[#This Row],[Referral Date]]="",Table2[[#This Row],[FTC Screening Date]]=""),"",IFERROR(DATEDIF(Table2[[#This Row],[Referral Date]],Table2[[#This Row],[FTC Screening Date]],"d"),IFERROR(IF(DATEDIF(Table2[[#This Row],[FTC Screening Date]],Table2[[#This Row],[Referral Date]],"d")&gt;0,0,""),"")))</f>
        <v/>
      </c>
      <c r="AH1136" s="4" t="str">
        <f>IFERROR(VLOOKUP(Table2[[#This Row],[Agency Name]],'Dropdown Values'!A:B,2,FALSE),"")</f>
        <v/>
      </c>
      <c r="AI1136" s="2" t="str">
        <f>IF(OR(Table2[[#This Row],[Current Investigation Start Date]]="",Table2[[#This Row],[Referral Date]]=""),"",IFERROR(NETWORKDAYS(I1136,J1136,Holidays),""))</f>
        <v/>
      </c>
      <c r="AJ1136" s="2" t="str">
        <f>IF(OR(Table2[[#This Row],[Initial Engagement Attempt Date]]="",Table2[[#This Row],[FTC Screening Date]]=""),"",IFERROR(NETWORKDAYS(Table2[[#This Row],[Initial Engagement Attempt Date]],Table2[[#This Row],[FTC Screening Date]],Holidays),""))</f>
        <v/>
      </c>
      <c r="AK113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36" s="4">
        <f>COUNTIFS(Table2[Agency Name],Table2[[#This Row],[Agency Name]],Table2[Client ID],Table2[[#This Row],[Client ID]])</f>
        <v>0</v>
      </c>
    </row>
    <row r="1137" spans="12:38">
      <c r="L1137" s="13"/>
      <c r="M1137" s="13"/>
      <c r="N1137" s="13"/>
      <c r="P1137" s="13"/>
      <c r="W1137" s="13"/>
      <c r="X1137" s="13"/>
      <c r="AA113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3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37" s="4" t="str" cm="1">
        <f t="array" aca="1" ref="AC113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37" s="4">
        <f ca="1">LEN(Table2[[#This Row],[Data Checks]])</f>
        <v>0</v>
      </c>
      <c r="AE1137" s="4" t="str">
        <f>IF(LEN(TRIM(Table2[[#This Row],[Referral Date]]))=0,"",IFERROR(NETWORKDAYS(Table2[[#This Row],[Referral Date]],EOMONTH(DATE('Reporting Month'!$B$2,'Reporting Month'!$B$1,1),0),Holidays),-NETWORKDAYS(EOMONTH(DATE('Reporting Month'!$B$2,'Reporting Month'!$B$1,1),0),Table2[[#This Row],[Referral Date]],Holidays)))</f>
        <v/>
      </c>
      <c r="AF113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37" s="4" t="str">
        <f>IF(OR(Table2[[#This Row],[Referral Date]]="",Table2[[#This Row],[FTC Screening Date]]=""),"",IFERROR(DATEDIF(Table2[[#This Row],[Referral Date]],Table2[[#This Row],[FTC Screening Date]],"d"),IFERROR(IF(DATEDIF(Table2[[#This Row],[FTC Screening Date]],Table2[[#This Row],[Referral Date]],"d")&gt;0,0,""),"")))</f>
        <v/>
      </c>
      <c r="AH1137" s="4" t="str">
        <f>IFERROR(VLOOKUP(Table2[[#This Row],[Agency Name]],'Dropdown Values'!A:B,2,FALSE),"")</f>
        <v/>
      </c>
      <c r="AI1137" s="2" t="str">
        <f>IF(OR(Table2[[#This Row],[Current Investigation Start Date]]="",Table2[[#This Row],[Referral Date]]=""),"",IFERROR(NETWORKDAYS(I1137,J1137,Holidays),""))</f>
        <v/>
      </c>
      <c r="AJ1137" s="2" t="str">
        <f>IF(OR(Table2[[#This Row],[Initial Engagement Attempt Date]]="",Table2[[#This Row],[FTC Screening Date]]=""),"",IFERROR(NETWORKDAYS(Table2[[#This Row],[Initial Engagement Attempt Date]],Table2[[#This Row],[FTC Screening Date]],Holidays),""))</f>
        <v/>
      </c>
      <c r="AK113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37" s="4">
        <f>COUNTIFS(Table2[Agency Name],Table2[[#This Row],[Agency Name]],Table2[Client ID],Table2[[#This Row],[Client ID]])</f>
        <v>0</v>
      </c>
    </row>
    <row r="1138" spans="12:38">
      <c r="L1138" s="13"/>
      <c r="M1138" s="13"/>
      <c r="N1138" s="13"/>
      <c r="P1138" s="13"/>
      <c r="W1138" s="13"/>
      <c r="X1138" s="13"/>
      <c r="AA113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3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38" s="4" t="str" cm="1">
        <f t="array" aca="1" ref="AC113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38" s="4">
        <f ca="1">LEN(Table2[[#This Row],[Data Checks]])</f>
        <v>0</v>
      </c>
      <c r="AE1138" s="4" t="str">
        <f>IF(LEN(TRIM(Table2[[#This Row],[Referral Date]]))=0,"",IFERROR(NETWORKDAYS(Table2[[#This Row],[Referral Date]],EOMONTH(DATE('Reporting Month'!$B$2,'Reporting Month'!$B$1,1),0),Holidays),-NETWORKDAYS(EOMONTH(DATE('Reporting Month'!$B$2,'Reporting Month'!$B$1,1),0),Table2[[#This Row],[Referral Date]],Holidays)))</f>
        <v/>
      </c>
      <c r="AF113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38" s="4" t="str">
        <f>IF(OR(Table2[[#This Row],[Referral Date]]="",Table2[[#This Row],[FTC Screening Date]]=""),"",IFERROR(DATEDIF(Table2[[#This Row],[Referral Date]],Table2[[#This Row],[FTC Screening Date]],"d"),IFERROR(IF(DATEDIF(Table2[[#This Row],[FTC Screening Date]],Table2[[#This Row],[Referral Date]],"d")&gt;0,0,""),"")))</f>
        <v/>
      </c>
      <c r="AH1138" s="4" t="str">
        <f>IFERROR(VLOOKUP(Table2[[#This Row],[Agency Name]],'Dropdown Values'!A:B,2,FALSE),"")</f>
        <v/>
      </c>
      <c r="AI1138" s="2" t="str">
        <f>IF(OR(Table2[[#This Row],[Current Investigation Start Date]]="",Table2[[#This Row],[Referral Date]]=""),"",IFERROR(NETWORKDAYS(I1138,J1138,Holidays),""))</f>
        <v/>
      </c>
      <c r="AJ1138" s="2" t="str">
        <f>IF(OR(Table2[[#This Row],[Initial Engagement Attempt Date]]="",Table2[[#This Row],[FTC Screening Date]]=""),"",IFERROR(NETWORKDAYS(Table2[[#This Row],[Initial Engagement Attempt Date]],Table2[[#This Row],[FTC Screening Date]],Holidays),""))</f>
        <v/>
      </c>
      <c r="AK113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38" s="4">
        <f>COUNTIFS(Table2[Agency Name],Table2[[#This Row],[Agency Name]],Table2[Client ID],Table2[[#This Row],[Client ID]])</f>
        <v>0</v>
      </c>
    </row>
    <row r="1139" spans="12:38">
      <c r="L1139" s="13"/>
      <c r="M1139" s="13"/>
      <c r="N1139" s="13"/>
      <c r="P1139" s="13"/>
      <c r="W1139" s="13"/>
      <c r="X1139" s="13"/>
      <c r="AA113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3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39" s="4" t="str" cm="1">
        <f t="array" aca="1" ref="AC113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39" s="4">
        <f ca="1">LEN(Table2[[#This Row],[Data Checks]])</f>
        <v>0</v>
      </c>
      <c r="AE1139" s="4" t="str">
        <f>IF(LEN(TRIM(Table2[[#This Row],[Referral Date]]))=0,"",IFERROR(NETWORKDAYS(Table2[[#This Row],[Referral Date]],EOMONTH(DATE('Reporting Month'!$B$2,'Reporting Month'!$B$1,1),0),Holidays),-NETWORKDAYS(EOMONTH(DATE('Reporting Month'!$B$2,'Reporting Month'!$B$1,1),0),Table2[[#This Row],[Referral Date]],Holidays)))</f>
        <v/>
      </c>
      <c r="AF113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39" s="4" t="str">
        <f>IF(OR(Table2[[#This Row],[Referral Date]]="",Table2[[#This Row],[FTC Screening Date]]=""),"",IFERROR(DATEDIF(Table2[[#This Row],[Referral Date]],Table2[[#This Row],[FTC Screening Date]],"d"),IFERROR(IF(DATEDIF(Table2[[#This Row],[FTC Screening Date]],Table2[[#This Row],[Referral Date]],"d")&gt;0,0,""),"")))</f>
        <v/>
      </c>
      <c r="AH1139" s="4" t="str">
        <f>IFERROR(VLOOKUP(Table2[[#This Row],[Agency Name]],'Dropdown Values'!A:B,2,FALSE),"")</f>
        <v/>
      </c>
      <c r="AI1139" s="2" t="str">
        <f>IF(OR(Table2[[#This Row],[Current Investigation Start Date]]="",Table2[[#This Row],[Referral Date]]=""),"",IFERROR(NETWORKDAYS(I1139,J1139,Holidays),""))</f>
        <v/>
      </c>
      <c r="AJ1139" s="2" t="str">
        <f>IF(OR(Table2[[#This Row],[Initial Engagement Attempt Date]]="",Table2[[#This Row],[FTC Screening Date]]=""),"",IFERROR(NETWORKDAYS(Table2[[#This Row],[Initial Engagement Attempt Date]],Table2[[#This Row],[FTC Screening Date]],Holidays),""))</f>
        <v/>
      </c>
      <c r="AK113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39" s="4">
        <f>COUNTIFS(Table2[Agency Name],Table2[[#This Row],[Agency Name]],Table2[Client ID],Table2[[#This Row],[Client ID]])</f>
        <v>0</v>
      </c>
    </row>
    <row r="1140" spans="12:38">
      <c r="L1140" s="13"/>
      <c r="M1140" s="13"/>
      <c r="N1140" s="13"/>
      <c r="P1140" s="13"/>
      <c r="W1140" s="13"/>
      <c r="X1140" s="13"/>
      <c r="AA114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4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40" s="4" t="str" cm="1">
        <f t="array" aca="1" ref="AC114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40" s="4">
        <f ca="1">LEN(Table2[[#This Row],[Data Checks]])</f>
        <v>0</v>
      </c>
      <c r="AE1140" s="4" t="str">
        <f>IF(LEN(TRIM(Table2[[#This Row],[Referral Date]]))=0,"",IFERROR(NETWORKDAYS(Table2[[#This Row],[Referral Date]],EOMONTH(DATE('Reporting Month'!$B$2,'Reporting Month'!$B$1,1),0),Holidays),-NETWORKDAYS(EOMONTH(DATE('Reporting Month'!$B$2,'Reporting Month'!$B$1,1),0),Table2[[#This Row],[Referral Date]],Holidays)))</f>
        <v/>
      </c>
      <c r="AF114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40" s="4" t="str">
        <f>IF(OR(Table2[[#This Row],[Referral Date]]="",Table2[[#This Row],[FTC Screening Date]]=""),"",IFERROR(DATEDIF(Table2[[#This Row],[Referral Date]],Table2[[#This Row],[FTC Screening Date]],"d"),IFERROR(IF(DATEDIF(Table2[[#This Row],[FTC Screening Date]],Table2[[#This Row],[Referral Date]],"d")&gt;0,0,""),"")))</f>
        <v/>
      </c>
      <c r="AH1140" s="4" t="str">
        <f>IFERROR(VLOOKUP(Table2[[#This Row],[Agency Name]],'Dropdown Values'!A:B,2,FALSE),"")</f>
        <v/>
      </c>
      <c r="AI1140" s="2" t="str">
        <f>IF(OR(Table2[[#This Row],[Current Investigation Start Date]]="",Table2[[#This Row],[Referral Date]]=""),"",IFERROR(NETWORKDAYS(I1140,J1140,Holidays),""))</f>
        <v/>
      </c>
      <c r="AJ1140" s="2" t="str">
        <f>IF(OR(Table2[[#This Row],[Initial Engagement Attempt Date]]="",Table2[[#This Row],[FTC Screening Date]]=""),"",IFERROR(NETWORKDAYS(Table2[[#This Row],[Initial Engagement Attempt Date]],Table2[[#This Row],[FTC Screening Date]],Holidays),""))</f>
        <v/>
      </c>
      <c r="AK114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40" s="4">
        <f>COUNTIFS(Table2[Agency Name],Table2[[#This Row],[Agency Name]],Table2[Client ID],Table2[[#This Row],[Client ID]])</f>
        <v>0</v>
      </c>
    </row>
    <row r="1141" spans="12:38">
      <c r="L1141" s="13"/>
      <c r="M1141" s="13"/>
      <c r="N1141" s="13"/>
      <c r="P1141" s="13"/>
      <c r="W1141" s="13"/>
      <c r="X1141" s="13"/>
      <c r="AA114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4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41" s="4" t="str" cm="1">
        <f t="array" aca="1" ref="AC114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41" s="4">
        <f ca="1">LEN(Table2[[#This Row],[Data Checks]])</f>
        <v>0</v>
      </c>
      <c r="AE1141" s="4" t="str">
        <f>IF(LEN(TRIM(Table2[[#This Row],[Referral Date]]))=0,"",IFERROR(NETWORKDAYS(Table2[[#This Row],[Referral Date]],EOMONTH(DATE('Reporting Month'!$B$2,'Reporting Month'!$B$1,1),0),Holidays),-NETWORKDAYS(EOMONTH(DATE('Reporting Month'!$B$2,'Reporting Month'!$B$1,1),0),Table2[[#This Row],[Referral Date]],Holidays)))</f>
        <v/>
      </c>
      <c r="AF114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41" s="4" t="str">
        <f>IF(OR(Table2[[#This Row],[Referral Date]]="",Table2[[#This Row],[FTC Screening Date]]=""),"",IFERROR(DATEDIF(Table2[[#This Row],[Referral Date]],Table2[[#This Row],[FTC Screening Date]],"d"),IFERROR(IF(DATEDIF(Table2[[#This Row],[FTC Screening Date]],Table2[[#This Row],[Referral Date]],"d")&gt;0,0,""),"")))</f>
        <v/>
      </c>
      <c r="AH1141" s="4" t="str">
        <f>IFERROR(VLOOKUP(Table2[[#This Row],[Agency Name]],'Dropdown Values'!A:B,2,FALSE),"")</f>
        <v/>
      </c>
      <c r="AI1141" s="2" t="str">
        <f>IF(OR(Table2[[#This Row],[Current Investigation Start Date]]="",Table2[[#This Row],[Referral Date]]=""),"",IFERROR(NETWORKDAYS(I1141,J1141,Holidays),""))</f>
        <v/>
      </c>
      <c r="AJ1141" s="2" t="str">
        <f>IF(OR(Table2[[#This Row],[Initial Engagement Attempt Date]]="",Table2[[#This Row],[FTC Screening Date]]=""),"",IFERROR(NETWORKDAYS(Table2[[#This Row],[Initial Engagement Attempt Date]],Table2[[#This Row],[FTC Screening Date]],Holidays),""))</f>
        <v/>
      </c>
      <c r="AK114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41" s="4">
        <f>COUNTIFS(Table2[Agency Name],Table2[[#This Row],[Agency Name]],Table2[Client ID],Table2[[#This Row],[Client ID]])</f>
        <v>0</v>
      </c>
    </row>
    <row r="1142" spans="12:38">
      <c r="L1142" s="13"/>
      <c r="M1142" s="13"/>
      <c r="N1142" s="13"/>
      <c r="P1142" s="13"/>
      <c r="W1142" s="13"/>
      <c r="X1142" s="13"/>
      <c r="AA114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4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42" s="4" t="str" cm="1">
        <f t="array" aca="1" ref="AC114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42" s="4">
        <f ca="1">LEN(Table2[[#This Row],[Data Checks]])</f>
        <v>0</v>
      </c>
      <c r="AE1142" s="4" t="str">
        <f>IF(LEN(TRIM(Table2[[#This Row],[Referral Date]]))=0,"",IFERROR(NETWORKDAYS(Table2[[#This Row],[Referral Date]],EOMONTH(DATE('Reporting Month'!$B$2,'Reporting Month'!$B$1,1),0),Holidays),-NETWORKDAYS(EOMONTH(DATE('Reporting Month'!$B$2,'Reporting Month'!$B$1,1),0),Table2[[#This Row],[Referral Date]],Holidays)))</f>
        <v/>
      </c>
      <c r="AF114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42" s="4" t="str">
        <f>IF(OR(Table2[[#This Row],[Referral Date]]="",Table2[[#This Row],[FTC Screening Date]]=""),"",IFERROR(DATEDIF(Table2[[#This Row],[Referral Date]],Table2[[#This Row],[FTC Screening Date]],"d"),IFERROR(IF(DATEDIF(Table2[[#This Row],[FTC Screening Date]],Table2[[#This Row],[Referral Date]],"d")&gt;0,0,""),"")))</f>
        <v/>
      </c>
      <c r="AH1142" s="4" t="str">
        <f>IFERROR(VLOOKUP(Table2[[#This Row],[Agency Name]],'Dropdown Values'!A:B,2,FALSE),"")</f>
        <v/>
      </c>
      <c r="AI1142" s="2" t="str">
        <f>IF(OR(Table2[[#This Row],[Current Investigation Start Date]]="",Table2[[#This Row],[Referral Date]]=""),"",IFERROR(NETWORKDAYS(I1142,J1142,Holidays),""))</f>
        <v/>
      </c>
      <c r="AJ1142" s="2" t="str">
        <f>IF(OR(Table2[[#This Row],[Initial Engagement Attempt Date]]="",Table2[[#This Row],[FTC Screening Date]]=""),"",IFERROR(NETWORKDAYS(Table2[[#This Row],[Initial Engagement Attempt Date]],Table2[[#This Row],[FTC Screening Date]],Holidays),""))</f>
        <v/>
      </c>
      <c r="AK114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42" s="4">
        <f>COUNTIFS(Table2[Agency Name],Table2[[#This Row],[Agency Name]],Table2[Client ID],Table2[[#This Row],[Client ID]])</f>
        <v>0</v>
      </c>
    </row>
    <row r="1143" spans="12:38">
      <c r="L1143" s="13"/>
      <c r="M1143" s="13"/>
      <c r="N1143" s="13"/>
      <c r="P1143" s="13"/>
      <c r="W1143" s="13"/>
      <c r="X1143" s="13"/>
      <c r="AA114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4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43" s="4" t="str" cm="1">
        <f t="array" aca="1" ref="AC114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43" s="4">
        <f ca="1">LEN(Table2[[#This Row],[Data Checks]])</f>
        <v>0</v>
      </c>
      <c r="AE1143" s="4" t="str">
        <f>IF(LEN(TRIM(Table2[[#This Row],[Referral Date]]))=0,"",IFERROR(NETWORKDAYS(Table2[[#This Row],[Referral Date]],EOMONTH(DATE('Reporting Month'!$B$2,'Reporting Month'!$B$1,1),0),Holidays),-NETWORKDAYS(EOMONTH(DATE('Reporting Month'!$B$2,'Reporting Month'!$B$1,1),0),Table2[[#This Row],[Referral Date]],Holidays)))</f>
        <v/>
      </c>
      <c r="AF114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43" s="4" t="str">
        <f>IF(OR(Table2[[#This Row],[Referral Date]]="",Table2[[#This Row],[FTC Screening Date]]=""),"",IFERROR(DATEDIF(Table2[[#This Row],[Referral Date]],Table2[[#This Row],[FTC Screening Date]],"d"),IFERROR(IF(DATEDIF(Table2[[#This Row],[FTC Screening Date]],Table2[[#This Row],[Referral Date]],"d")&gt;0,0,""),"")))</f>
        <v/>
      </c>
      <c r="AH1143" s="4" t="str">
        <f>IFERROR(VLOOKUP(Table2[[#This Row],[Agency Name]],'Dropdown Values'!A:B,2,FALSE),"")</f>
        <v/>
      </c>
      <c r="AI1143" s="2" t="str">
        <f>IF(OR(Table2[[#This Row],[Current Investigation Start Date]]="",Table2[[#This Row],[Referral Date]]=""),"",IFERROR(NETWORKDAYS(I1143,J1143,Holidays),""))</f>
        <v/>
      </c>
      <c r="AJ1143" s="2" t="str">
        <f>IF(OR(Table2[[#This Row],[Initial Engagement Attempt Date]]="",Table2[[#This Row],[FTC Screening Date]]=""),"",IFERROR(NETWORKDAYS(Table2[[#This Row],[Initial Engagement Attempt Date]],Table2[[#This Row],[FTC Screening Date]],Holidays),""))</f>
        <v/>
      </c>
      <c r="AK114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43" s="4">
        <f>COUNTIFS(Table2[Agency Name],Table2[[#This Row],[Agency Name]],Table2[Client ID],Table2[[#This Row],[Client ID]])</f>
        <v>0</v>
      </c>
    </row>
    <row r="1144" spans="12:38">
      <c r="L1144" s="13"/>
      <c r="M1144" s="13"/>
      <c r="N1144" s="13"/>
      <c r="P1144" s="13"/>
      <c r="W1144" s="13"/>
      <c r="X1144" s="13"/>
      <c r="AA114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4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44" s="4" t="str" cm="1">
        <f t="array" aca="1" ref="AC114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44" s="4">
        <f ca="1">LEN(Table2[[#This Row],[Data Checks]])</f>
        <v>0</v>
      </c>
      <c r="AE1144" s="4" t="str">
        <f>IF(LEN(TRIM(Table2[[#This Row],[Referral Date]]))=0,"",IFERROR(NETWORKDAYS(Table2[[#This Row],[Referral Date]],EOMONTH(DATE('Reporting Month'!$B$2,'Reporting Month'!$B$1,1),0),Holidays),-NETWORKDAYS(EOMONTH(DATE('Reporting Month'!$B$2,'Reporting Month'!$B$1,1),0),Table2[[#This Row],[Referral Date]],Holidays)))</f>
        <v/>
      </c>
      <c r="AF114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44" s="4" t="str">
        <f>IF(OR(Table2[[#This Row],[Referral Date]]="",Table2[[#This Row],[FTC Screening Date]]=""),"",IFERROR(DATEDIF(Table2[[#This Row],[Referral Date]],Table2[[#This Row],[FTC Screening Date]],"d"),IFERROR(IF(DATEDIF(Table2[[#This Row],[FTC Screening Date]],Table2[[#This Row],[Referral Date]],"d")&gt;0,0,""),"")))</f>
        <v/>
      </c>
      <c r="AH1144" s="4" t="str">
        <f>IFERROR(VLOOKUP(Table2[[#This Row],[Agency Name]],'Dropdown Values'!A:B,2,FALSE),"")</f>
        <v/>
      </c>
      <c r="AI1144" s="2" t="str">
        <f>IF(OR(Table2[[#This Row],[Current Investigation Start Date]]="",Table2[[#This Row],[Referral Date]]=""),"",IFERROR(NETWORKDAYS(I1144,J1144,Holidays),""))</f>
        <v/>
      </c>
      <c r="AJ1144" s="2" t="str">
        <f>IF(OR(Table2[[#This Row],[Initial Engagement Attempt Date]]="",Table2[[#This Row],[FTC Screening Date]]=""),"",IFERROR(NETWORKDAYS(Table2[[#This Row],[Initial Engagement Attempt Date]],Table2[[#This Row],[FTC Screening Date]],Holidays),""))</f>
        <v/>
      </c>
      <c r="AK114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44" s="4">
        <f>COUNTIFS(Table2[Agency Name],Table2[[#This Row],[Agency Name]],Table2[Client ID],Table2[[#This Row],[Client ID]])</f>
        <v>0</v>
      </c>
    </row>
    <row r="1145" spans="12:38">
      <c r="L1145" s="13"/>
      <c r="M1145" s="13"/>
      <c r="N1145" s="13"/>
      <c r="P1145" s="13"/>
      <c r="W1145" s="13"/>
      <c r="X1145" s="13"/>
      <c r="AA114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4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45" s="4" t="str" cm="1">
        <f t="array" aca="1" ref="AC114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45" s="4">
        <f ca="1">LEN(Table2[[#This Row],[Data Checks]])</f>
        <v>0</v>
      </c>
      <c r="AE1145" s="4" t="str">
        <f>IF(LEN(TRIM(Table2[[#This Row],[Referral Date]]))=0,"",IFERROR(NETWORKDAYS(Table2[[#This Row],[Referral Date]],EOMONTH(DATE('Reporting Month'!$B$2,'Reporting Month'!$B$1,1),0),Holidays),-NETWORKDAYS(EOMONTH(DATE('Reporting Month'!$B$2,'Reporting Month'!$B$1,1),0),Table2[[#This Row],[Referral Date]],Holidays)))</f>
        <v/>
      </c>
      <c r="AF114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45" s="4" t="str">
        <f>IF(OR(Table2[[#This Row],[Referral Date]]="",Table2[[#This Row],[FTC Screening Date]]=""),"",IFERROR(DATEDIF(Table2[[#This Row],[Referral Date]],Table2[[#This Row],[FTC Screening Date]],"d"),IFERROR(IF(DATEDIF(Table2[[#This Row],[FTC Screening Date]],Table2[[#This Row],[Referral Date]],"d")&gt;0,0,""),"")))</f>
        <v/>
      </c>
      <c r="AH1145" s="4" t="str">
        <f>IFERROR(VLOOKUP(Table2[[#This Row],[Agency Name]],'Dropdown Values'!A:B,2,FALSE),"")</f>
        <v/>
      </c>
      <c r="AI1145" s="2" t="str">
        <f>IF(OR(Table2[[#This Row],[Current Investigation Start Date]]="",Table2[[#This Row],[Referral Date]]=""),"",IFERROR(NETWORKDAYS(I1145,J1145,Holidays),""))</f>
        <v/>
      </c>
      <c r="AJ1145" s="2" t="str">
        <f>IF(OR(Table2[[#This Row],[Initial Engagement Attempt Date]]="",Table2[[#This Row],[FTC Screening Date]]=""),"",IFERROR(NETWORKDAYS(Table2[[#This Row],[Initial Engagement Attempt Date]],Table2[[#This Row],[FTC Screening Date]],Holidays),""))</f>
        <v/>
      </c>
      <c r="AK114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45" s="4">
        <f>COUNTIFS(Table2[Agency Name],Table2[[#This Row],[Agency Name]],Table2[Client ID],Table2[[#This Row],[Client ID]])</f>
        <v>0</v>
      </c>
    </row>
    <row r="1146" spans="12:38">
      <c r="L1146" s="13"/>
      <c r="M1146" s="13"/>
      <c r="N1146" s="13"/>
      <c r="P1146" s="13"/>
      <c r="W1146" s="13"/>
      <c r="X1146" s="13"/>
      <c r="AA114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4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46" s="4" t="str" cm="1">
        <f t="array" aca="1" ref="AC114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46" s="4">
        <f ca="1">LEN(Table2[[#This Row],[Data Checks]])</f>
        <v>0</v>
      </c>
      <c r="AE1146" s="4" t="str">
        <f>IF(LEN(TRIM(Table2[[#This Row],[Referral Date]]))=0,"",IFERROR(NETWORKDAYS(Table2[[#This Row],[Referral Date]],EOMONTH(DATE('Reporting Month'!$B$2,'Reporting Month'!$B$1,1),0),Holidays),-NETWORKDAYS(EOMONTH(DATE('Reporting Month'!$B$2,'Reporting Month'!$B$1,1),0),Table2[[#This Row],[Referral Date]],Holidays)))</f>
        <v/>
      </c>
      <c r="AF114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46" s="4" t="str">
        <f>IF(OR(Table2[[#This Row],[Referral Date]]="",Table2[[#This Row],[FTC Screening Date]]=""),"",IFERROR(DATEDIF(Table2[[#This Row],[Referral Date]],Table2[[#This Row],[FTC Screening Date]],"d"),IFERROR(IF(DATEDIF(Table2[[#This Row],[FTC Screening Date]],Table2[[#This Row],[Referral Date]],"d")&gt;0,0,""),"")))</f>
        <v/>
      </c>
      <c r="AH1146" s="4" t="str">
        <f>IFERROR(VLOOKUP(Table2[[#This Row],[Agency Name]],'Dropdown Values'!A:B,2,FALSE),"")</f>
        <v/>
      </c>
      <c r="AI1146" s="2" t="str">
        <f>IF(OR(Table2[[#This Row],[Current Investigation Start Date]]="",Table2[[#This Row],[Referral Date]]=""),"",IFERROR(NETWORKDAYS(I1146,J1146,Holidays),""))</f>
        <v/>
      </c>
      <c r="AJ1146" s="2" t="str">
        <f>IF(OR(Table2[[#This Row],[Initial Engagement Attempt Date]]="",Table2[[#This Row],[FTC Screening Date]]=""),"",IFERROR(NETWORKDAYS(Table2[[#This Row],[Initial Engagement Attempt Date]],Table2[[#This Row],[FTC Screening Date]],Holidays),""))</f>
        <v/>
      </c>
      <c r="AK114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46" s="4">
        <f>COUNTIFS(Table2[Agency Name],Table2[[#This Row],[Agency Name]],Table2[Client ID],Table2[[#This Row],[Client ID]])</f>
        <v>0</v>
      </c>
    </row>
    <row r="1147" spans="12:38">
      <c r="L1147" s="13"/>
      <c r="M1147" s="13"/>
      <c r="N1147" s="13"/>
      <c r="P1147" s="13"/>
      <c r="W1147" s="13"/>
      <c r="X1147" s="13"/>
      <c r="AA114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4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47" s="4" t="str" cm="1">
        <f t="array" aca="1" ref="AC114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47" s="4">
        <f ca="1">LEN(Table2[[#This Row],[Data Checks]])</f>
        <v>0</v>
      </c>
      <c r="AE1147" s="4" t="str">
        <f>IF(LEN(TRIM(Table2[[#This Row],[Referral Date]]))=0,"",IFERROR(NETWORKDAYS(Table2[[#This Row],[Referral Date]],EOMONTH(DATE('Reporting Month'!$B$2,'Reporting Month'!$B$1,1),0),Holidays),-NETWORKDAYS(EOMONTH(DATE('Reporting Month'!$B$2,'Reporting Month'!$B$1,1),0),Table2[[#This Row],[Referral Date]],Holidays)))</f>
        <v/>
      </c>
      <c r="AF114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47" s="4" t="str">
        <f>IF(OR(Table2[[#This Row],[Referral Date]]="",Table2[[#This Row],[FTC Screening Date]]=""),"",IFERROR(DATEDIF(Table2[[#This Row],[Referral Date]],Table2[[#This Row],[FTC Screening Date]],"d"),IFERROR(IF(DATEDIF(Table2[[#This Row],[FTC Screening Date]],Table2[[#This Row],[Referral Date]],"d")&gt;0,0,""),"")))</f>
        <v/>
      </c>
      <c r="AH1147" s="4" t="str">
        <f>IFERROR(VLOOKUP(Table2[[#This Row],[Agency Name]],'Dropdown Values'!A:B,2,FALSE),"")</f>
        <v/>
      </c>
      <c r="AI1147" s="2" t="str">
        <f>IF(OR(Table2[[#This Row],[Current Investigation Start Date]]="",Table2[[#This Row],[Referral Date]]=""),"",IFERROR(NETWORKDAYS(I1147,J1147,Holidays),""))</f>
        <v/>
      </c>
      <c r="AJ1147" s="2" t="str">
        <f>IF(OR(Table2[[#This Row],[Initial Engagement Attempt Date]]="",Table2[[#This Row],[FTC Screening Date]]=""),"",IFERROR(NETWORKDAYS(Table2[[#This Row],[Initial Engagement Attempt Date]],Table2[[#This Row],[FTC Screening Date]],Holidays),""))</f>
        <v/>
      </c>
      <c r="AK114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47" s="4">
        <f>COUNTIFS(Table2[Agency Name],Table2[[#This Row],[Agency Name]],Table2[Client ID],Table2[[#This Row],[Client ID]])</f>
        <v>0</v>
      </c>
    </row>
    <row r="1148" spans="12:38">
      <c r="L1148" s="13"/>
      <c r="M1148" s="13"/>
      <c r="N1148" s="13"/>
      <c r="P1148" s="13"/>
      <c r="W1148" s="13"/>
      <c r="X1148" s="13"/>
      <c r="AA114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4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48" s="4" t="str" cm="1">
        <f t="array" aca="1" ref="AC114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48" s="4">
        <f ca="1">LEN(Table2[[#This Row],[Data Checks]])</f>
        <v>0</v>
      </c>
      <c r="AE1148" s="4" t="str">
        <f>IF(LEN(TRIM(Table2[[#This Row],[Referral Date]]))=0,"",IFERROR(NETWORKDAYS(Table2[[#This Row],[Referral Date]],EOMONTH(DATE('Reporting Month'!$B$2,'Reporting Month'!$B$1,1),0),Holidays),-NETWORKDAYS(EOMONTH(DATE('Reporting Month'!$B$2,'Reporting Month'!$B$1,1),0),Table2[[#This Row],[Referral Date]],Holidays)))</f>
        <v/>
      </c>
      <c r="AF114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48" s="4" t="str">
        <f>IF(OR(Table2[[#This Row],[Referral Date]]="",Table2[[#This Row],[FTC Screening Date]]=""),"",IFERROR(DATEDIF(Table2[[#This Row],[Referral Date]],Table2[[#This Row],[FTC Screening Date]],"d"),IFERROR(IF(DATEDIF(Table2[[#This Row],[FTC Screening Date]],Table2[[#This Row],[Referral Date]],"d")&gt;0,0,""),"")))</f>
        <v/>
      </c>
      <c r="AH1148" s="4" t="str">
        <f>IFERROR(VLOOKUP(Table2[[#This Row],[Agency Name]],'Dropdown Values'!A:B,2,FALSE),"")</f>
        <v/>
      </c>
      <c r="AI1148" s="2" t="str">
        <f>IF(OR(Table2[[#This Row],[Current Investigation Start Date]]="",Table2[[#This Row],[Referral Date]]=""),"",IFERROR(NETWORKDAYS(I1148,J1148,Holidays),""))</f>
        <v/>
      </c>
      <c r="AJ1148" s="2" t="str">
        <f>IF(OR(Table2[[#This Row],[Initial Engagement Attempt Date]]="",Table2[[#This Row],[FTC Screening Date]]=""),"",IFERROR(NETWORKDAYS(Table2[[#This Row],[Initial Engagement Attempt Date]],Table2[[#This Row],[FTC Screening Date]],Holidays),""))</f>
        <v/>
      </c>
      <c r="AK114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48" s="4">
        <f>COUNTIFS(Table2[Agency Name],Table2[[#This Row],[Agency Name]],Table2[Client ID],Table2[[#This Row],[Client ID]])</f>
        <v>0</v>
      </c>
    </row>
    <row r="1149" spans="12:38">
      <c r="L1149" s="13"/>
      <c r="M1149" s="13"/>
      <c r="N1149" s="13"/>
      <c r="P1149" s="13"/>
      <c r="W1149" s="13"/>
      <c r="X1149" s="13"/>
      <c r="AA114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4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49" s="4" t="str" cm="1">
        <f t="array" aca="1" ref="AC114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49" s="4">
        <f ca="1">LEN(Table2[[#This Row],[Data Checks]])</f>
        <v>0</v>
      </c>
      <c r="AE1149" s="4" t="str">
        <f>IF(LEN(TRIM(Table2[[#This Row],[Referral Date]]))=0,"",IFERROR(NETWORKDAYS(Table2[[#This Row],[Referral Date]],EOMONTH(DATE('Reporting Month'!$B$2,'Reporting Month'!$B$1,1),0),Holidays),-NETWORKDAYS(EOMONTH(DATE('Reporting Month'!$B$2,'Reporting Month'!$B$1,1),0),Table2[[#This Row],[Referral Date]],Holidays)))</f>
        <v/>
      </c>
      <c r="AF114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49" s="4" t="str">
        <f>IF(OR(Table2[[#This Row],[Referral Date]]="",Table2[[#This Row],[FTC Screening Date]]=""),"",IFERROR(DATEDIF(Table2[[#This Row],[Referral Date]],Table2[[#This Row],[FTC Screening Date]],"d"),IFERROR(IF(DATEDIF(Table2[[#This Row],[FTC Screening Date]],Table2[[#This Row],[Referral Date]],"d")&gt;0,0,""),"")))</f>
        <v/>
      </c>
      <c r="AH1149" s="4" t="str">
        <f>IFERROR(VLOOKUP(Table2[[#This Row],[Agency Name]],'Dropdown Values'!A:B,2,FALSE),"")</f>
        <v/>
      </c>
      <c r="AI1149" s="2" t="str">
        <f>IF(OR(Table2[[#This Row],[Current Investigation Start Date]]="",Table2[[#This Row],[Referral Date]]=""),"",IFERROR(NETWORKDAYS(I1149,J1149,Holidays),""))</f>
        <v/>
      </c>
      <c r="AJ1149" s="2" t="str">
        <f>IF(OR(Table2[[#This Row],[Initial Engagement Attempt Date]]="",Table2[[#This Row],[FTC Screening Date]]=""),"",IFERROR(NETWORKDAYS(Table2[[#This Row],[Initial Engagement Attempt Date]],Table2[[#This Row],[FTC Screening Date]],Holidays),""))</f>
        <v/>
      </c>
      <c r="AK114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49" s="4">
        <f>COUNTIFS(Table2[Agency Name],Table2[[#This Row],[Agency Name]],Table2[Client ID],Table2[[#This Row],[Client ID]])</f>
        <v>0</v>
      </c>
    </row>
    <row r="1150" spans="12:38">
      <c r="L1150" s="13"/>
      <c r="M1150" s="13"/>
      <c r="N1150" s="13"/>
      <c r="P1150" s="13"/>
      <c r="W1150" s="13"/>
      <c r="X1150" s="13"/>
      <c r="AA115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5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50" s="4" t="str" cm="1">
        <f t="array" aca="1" ref="AC115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50" s="4">
        <f ca="1">LEN(Table2[[#This Row],[Data Checks]])</f>
        <v>0</v>
      </c>
      <c r="AE1150" s="4" t="str">
        <f>IF(LEN(TRIM(Table2[[#This Row],[Referral Date]]))=0,"",IFERROR(NETWORKDAYS(Table2[[#This Row],[Referral Date]],EOMONTH(DATE('Reporting Month'!$B$2,'Reporting Month'!$B$1,1),0),Holidays),-NETWORKDAYS(EOMONTH(DATE('Reporting Month'!$B$2,'Reporting Month'!$B$1,1),0),Table2[[#This Row],[Referral Date]],Holidays)))</f>
        <v/>
      </c>
      <c r="AF115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50" s="4" t="str">
        <f>IF(OR(Table2[[#This Row],[Referral Date]]="",Table2[[#This Row],[FTC Screening Date]]=""),"",IFERROR(DATEDIF(Table2[[#This Row],[Referral Date]],Table2[[#This Row],[FTC Screening Date]],"d"),IFERROR(IF(DATEDIF(Table2[[#This Row],[FTC Screening Date]],Table2[[#This Row],[Referral Date]],"d")&gt;0,0,""),"")))</f>
        <v/>
      </c>
      <c r="AH1150" s="4" t="str">
        <f>IFERROR(VLOOKUP(Table2[[#This Row],[Agency Name]],'Dropdown Values'!A:B,2,FALSE),"")</f>
        <v/>
      </c>
      <c r="AI1150" s="2" t="str">
        <f>IF(OR(Table2[[#This Row],[Current Investigation Start Date]]="",Table2[[#This Row],[Referral Date]]=""),"",IFERROR(NETWORKDAYS(I1150,J1150,Holidays),""))</f>
        <v/>
      </c>
      <c r="AJ1150" s="2" t="str">
        <f>IF(OR(Table2[[#This Row],[Initial Engagement Attempt Date]]="",Table2[[#This Row],[FTC Screening Date]]=""),"",IFERROR(NETWORKDAYS(Table2[[#This Row],[Initial Engagement Attempt Date]],Table2[[#This Row],[FTC Screening Date]],Holidays),""))</f>
        <v/>
      </c>
      <c r="AK115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50" s="4">
        <f>COUNTIFS(Table2[Agency Name],Table2[[#This Row],[Agency Name]],Table2[Client ID],Table2[[#This Row],[Client ID]])</f>
        <v>0</v>
      </c>
    </row>
    <row r="1151" spans="12:38">
      <c r="L1151" s="13"/>
      <c r="M1151" s="13"/>
      <c r="N1151" s="13"/>
      <c r="P1151" s="13"/>
      <c r="W1151" s="13"/>
      <c r="X1151" s="13"/>
      <c r="AA115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5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51" s="4" t="str" cm="1">
        <f t="array" aca="1" ref="AC115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51" s="4">
        <f ca="1">LEN(Table2[[#This Row],[Data Checks]])</f>
        <v>0</v>
      </c>
      <c r="AE1151" s="4" t="str">
        <f>IF(LEN(TRIM(Table2[[#This Row],[Referral Date]]))=0,"",IFERROR(NETWORKDAYS(Table2[[#This Row],[Referral Date]],EOMONTH(DATE('Reporting Month'!$B$2,'Reporting Month'!$B$1,1),0),Holidays),-NETWORKDAYS(EOMONTH(DATE('Reporting Month'!$B$2,'Reporting Month'!$B$1,1),0),Table2[[#This Row],[Referral Date]],Holidays)))</f>
        <v/>
      </c>
      <c r="AF115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51" s="4" t="str">
        <f>IF(OR(Table2[[#This Row],[Referral Date]]="",Table2[[#This Row],[FTC Screening Date]]=""),"",IFERROR(DATEDIF(Table2[[#This Row],[Referral Date]],Table2[[#This Row],[FTC Screening Date]],"d"),IFERROR(IF(DATEDIF(Table2[[#This Row],[FTC Screening Date]],Table2[[#This Row],[Referral Date]],"d")&gt;0,0,""),"")))</f>
        <v/>
      </c>
      <c r="AH1151" s="4" t="str">
        <f>IFERROR(VLOOKUP(Table2[[#This Row],[Agency Name]],'Dropdown Values'!A:B,2,FALSE),"")</f>
        <v/>
      </c>
      <c r="AI1151" s="2" t="str">
        <f>IF(OR(Table2[[#This Row],[Current Investigation Start Date]]="",Table2[[#This Row],[Referral Date]]=""),"",IFERROR(NETWORKDAYS(I1151,J1151,Holidays),""))</f>
        <v/>
      </c>
      <c r="AJ1151" s="2" t="str">
        <f>IF(OR(Table2[[#This Row],[Initial Engagement Attempt Date]]="",Table2[[#This Row],[FTC Screening Date]]=""),"",IFERROR(NETWORKDAYS(Table2[[#This Row],[Initial Engagement Attempt Date]],Table2[[#This Row],[FTC Screening Date]],Holidays),""))</f>
        <v/>
      </c>
      <c r="AK115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51" s="4">
        <f>COUNTIFS(Table2[Agency Name],Table2[[#This Row],[Agency Name]],Table2[Client ID],Table2[[#This Row],[Client ID]])</f>
        <v>0</v>
      </c>
    </row>
    <row r="1152" spans="12:38">
      <c r="L1152" s="13"/>
      <c r="M1152" s="13"/>
      <c r="N1152" s="13"/>
      <c r="P1152" s="13"/>
      <c r="W1152" s="13"/>
      <c r="X1152" s="13"/>
      <c r="AA115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5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52" s="4" t="str" cm="1">
        <f t="array" aca="1" ref="AC115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52" s="4">
        <f ca="1">LEN(Table2[[#This Row],[Data Checks]])</f>
        <v>0</v>
      </c>
      <c r="AE1152" s="4" t="str">
        <f>IF(LEN(TRIM(Table2[[#This Row],[Referral Date]]))=0,"",IFERROR(NETWORKDAYS(Table2[[#This Row],[Referral Date]],EOMONTH(DATE('Reporting Month'!$B$2,'Reporting Month'!$B$1,1),0),Holidays),-NETWORKDAYS(EOMONTH(DATE('Reporting Month'!$B$2,'Reporting Month'!$B$1,1),0),Table2[[#This Row],[Referral Date]],Holidays)))</f>
        <v/>
      </c>
      <c r="AF115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52" s="4" t="str">
        <f>IF(OR(Table2[[#This Row],[Referral Date]]="",Table2[[#This Row],[FTC Screening Date]]=""),"",IFERROR(DATEDIF(Table2[[#This Row],[Referral Date]],Table2[[#This Row],[FTC Screening Date]],"d"),IFERROR(IF(DATEDIF(Table2[[#This Row],[FTC Screening Date]],Table2[[#This Row],[Referral Date]],"d")&gt;0,0,""),"")))</f>
        <v/>
      </c>
      <c r="AH1152" s="4" t="str">
        <f>IFERROR(VLOOKUP(Table2[[#This Row],[Agency Name]],'Dropdown Values'!A:B,2,FALSE),"")</f>
        <v/>
      </c>
      <c r="AI1152" s="2" t="str">
        <f>IF(OR(Table2[[#This Row],[Current Investigation Start Date]]="",Table2[[#This Row],[Referral Date]]=""),"",IFERROR(NETWORKDAYS(I1152,J1152,Holidays),""))</f>
        <v/>
      </c>
      <c r="AJ1152" s="2" t="str">
        <f>IF(OR(Table2[[#This Row],[Initial Engagement Attempt Date]]="",Table2[[#This Row],[FTC Screening Date]]=""),"",IFERROR(NETWORKDAYS(Table2[[#This Row],[Initial Engagement Attempt Date]],Table2[[#This Row],[FTC Screening Date]],Holidays),""))</f>
        <v/>
      </c>
      <c r="AK115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52" s="4">
        <f>COUNTIFS(Table2[Agency Name],Table2[[#This Row],[Agency Name]],Table2[Client ID],Table2[[#This Row],[Client ID]])</f>
        <v>0</v>
      </c>
    </row>
    <row r="1153" spans="12:38">
      <c r="L1153" s="13"/>
      <c r="M1153" s="13"/>
      <c r="N1153" s="13"/>
      <c r="P1153" s="13"/>
      <c r="W1153" s="13"/>
      <c r="X1153" s="13"/>
      <c r="AA115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5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53" s="4" t="str" cm="1">
        <f t="array" aca="1" ref="AC115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53" s="4">
        <f ca="1">LEN(Table2[[#This Row],[Data Checks]])</f>
        <v>0</v>
      </c>
      <c r="AE1153" s="4" t="str">
        <f>IF(LEN(TRIM(Table2[[#This Row],[Referral Date]]))=0,"",IFERROR(NETWORKDAYS(Table2[[#This Row],[Referral Date]],EOMONTH(DATE('Reporting Month'!$B$2,'Reporting Month'!$B$1,1),0),Holidays),-NETWORKDAYS(EOMONTH(DATE('Reporting Month'!$B$2,'Reporting Month'!$B$1,1),0),Table2[[#This Row],[Referral Date]],Holidays)))</f>
        <v/>
      </c>
      <c r="AF115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53" s="4" t="str">
        <f>IF(OR(Table2[[#This Row],[Referral Date]]="",Table2[[#This Row],[FTC Screening Date]]=""),"",IFERROR(DATEDIF(Table2[[#This Row],[Referral Date]],Table2[[#This Row],[FTC Screening Date]],"d"),IFERROR(IF(DATEDIF(Table2[[#This Row],[FTC Screening Date]],Table2[[#This Row],[Referral Date]],"d")&gt;0,0,""),"")))</f>
        <v/>
      </c>
      <c r="AH1153" s="4" t="str">
        <f>IFERROR(VLOOKUP(Table2[[#This Row],[Agency Name]],'Dropdown Values'!A:B,2,FALSE),"")</f>
        <v/>
      </c>
      <c r="AI1153" s="2" t="str">
        <f>IF(OR(Table2[[#This Row],[Current Investigation Start Date]]="",Table2[[#This Row],[Referral Date]]=""),"",IFERROR(NETWORKDAYS(I1153,J1153,Holidays),""))</f>
        <v/>
      </c>
      <c r="AJ1153" s="2" t="str">
        <f>IF(OR(Table2[[#This Row],[Initial Engagement Attempt Date]]="",Table2[[#This Row],[FTC Screening Date]]=""),"",IFERROR(NETWORKDAYS(Table2[[#This Row],[Initial Engagement Attempt Date]],Table2[[#This Row],[FTC Screening Date]],Holidays),""))</f>
        <v/>
      </c>
      <c r="AK115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53" s="4">
        <f>COUNTIFS(Table2[Agency Name],Table2[[#This Row],[Agency Name]],Table2[Client ID],Table2[[#This Row],[Client ID]])</f>
        <v>0</v>
      </c>
    </row>
    <row r="1154" spans="12:38">
      <c r="L1154" s="13"/>
      <c r="M1154" s="13"/>
      <c r="N1154" s="13"/>
      <c r="P1154" s="13"/>
      <c r="W1154" s="13"/>
      <c r="X1154" s="13"/>
      <c r="AA115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5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54" s="4" t="str" cm="1">
        <f t="array" aca="1" ref="AC115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54" s="4">
        <f ca="1">LEN(Table2[[#This Row],[Data Checks]])</f>
        <v>0</v>
      </c>
      <c r="AE1154" s="4" t="str">
        <f>IF(LEN(TRIM(Table2[[#This Row],[Referral Date]]))=0,"",IFERROR(NETWORKDAYS(Table2[[#This Row],[Referral Date]],EOMONTH(DATE('Reporting Month'!$B$2,'Reporting Month'!$B$1,1),0),Holidays),-NETWORKDAYS(EOMONTH(DATE('Reporting Month'!$B$2,'Reporting Month'!$B$1,1),0),Table2[[#This Row],[Referral Date]],Holidays)))</f>
        <v/>
      </c>
      <c r="AF115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54" s="4" t="str">
        <f>IF(OR(Table2[[#This Row],[Referral Date]]="",Table2[[#This Row],[FTC Screening Date]]=""),"",IFERROR(DATEDIF(Table2[[#This Row],[Referral Date]],Table2[[#This Row],[FTC Screening Date]],"d"),IFERROR(IF(DATEDIF(Table2[[#This Row],[FTC Screening Date]],Table2[[#This Row],[Referral Date]],"d")&gt;0,0,""),"")))</f>
        <v/>
      </c>
      <c r="AH1154" s="4" t="str">
        <f>IFERROR(VLOOKUP(Table2[[#This Row],[Agency Name]],'Dropdown Values'!A:B,2,FALSE),"")</f>
        <v/>
      </c>
      <c r="AI1154" s="2" t="str">
        <f>IF(OR(Table2[[#This Row],[Current Investigation Start Date]]="",Table2[[#This Row],[Referral Date]]=""),"",IFERROR(NETWORKDAYS(I1154,J1154,Holidays),""))</f>
        <v/>
      </c>
      <c r="AJ1154" s="2" t="str">
        <f>IF(OR(Table2[[#This Row],[Initial Engagement Attempt Date]]="",Table2[[#This Row],[FTC Screening Date]]=""),"",IFERROR(NETWORKDAYS(Table2[[#This Row],[Initial Engagement Attempt Date]],Table2[[#This Row],[FTC Screening Date]],Holidays),""))</f>
        <v/>
      </c>
      <c r="AK115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54" s="4">
        <f>COUNTIFS(Table2[Agency Name],Table2[[#This Row],[Agency Name]],Table2[Client ID],Table2[[#This Row],[Client ID]])</f>
        <v>0</v>
      </c>
    </row>
    <row r="1155" spans="12:38">
      <c r="L1155" s="13"/>
      <c r="M1155" s="13"/>
      <c r="N1155" s="13"/>
      <c r="P1155" s="13"/>
      <c r="W1155" s="13"/>
      <c r="X1155" s="13"/>
      <c r="AA115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5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55" s="4" t="str" cm="1">
        <f t="array" aca="1" ref="AC115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55" s="4">
        <f ca="1">LEN(Table2[[#This Row],[Data Checks]])</f>
        <v>0</v>
      </c>
      <c r="AE1155" s="4" t="str">
        <f>IF(LEN(TRIM(Table2[[#This Row],[Referral Date]]))=0,"",IFERROR(NETWORKDAYS(Table2[[#This Row],[Referral Date]],EOMONTH(DATE('Reporting Month'!$B$2,'Reporting Month'!$B$1,1),0),Holidays),-NETWORKDAYS(EOMONTH(DATE('Reporting Month'!$B$2,'Reporting Month'!$B$1,1),0),Table2[[#This Row],[Referral Date]],Holidays)))</f>
        <v/>
      </c>
      <c r="AF115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55" s="4" t="str">
        <f>IF(OR(Table2[[#This Row],[Referral Date]]="",Table2[[#This Row],[FTC Screening Date]]=""),"",IFERROR(DATEDIF(Table2[[#This Row],[Referral Date]],Table2[[#This Row],[FTC Screening Date]],"d"),IFERROR(IF(DATEDIF(Table2[[#This Row],[FTC Screening Date]],Table2[[#This Row],[Referral Date]],"d")&gt;0,0,""),"")))</f>
        <v/>
      </c>
      <c r="AH1155" s="4" t="str">
        <f>IFERROR(VLOOKUP(Table2[[#This Row],[Agency Name]],'Dropdown Values'!A:B,2,FALSE),"")</f>
        <v/>
      </c>
      <c r="AI1155" s="2" t="str">
        <f>IF(OR(Table2[[#This Row],[Current Investigation Start Date]]="",Table2[[#This Row],[Referral Date]]=""),"",IFERROR(NETWORKDAYS(I1155,J1155,Holidays),""))</f>
        <v/>
      </c>
      <c r="AJ1155" s="2" t="str">
        <f>IF(OR(Table2[[#This Row],[Initial Engagement Attempt Date]]="",Table2[[#This Row],[FTC Screening Date]]=""),"",IFERROR(NETWORKDAYS(Table2[[#This Row],[Initial Engagement Attempt Date]],Table2[[#This Row],[FTC Screening Date]],Holidays),""))</f>
        <v/>
      </c>
      <c r="AK115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55" s="4">
        <f>COUNTIFS(Table2[Agency Name],Table2[[#This Row],[Agency Name]],Table2[Client ID],Table2[[#This Row],[Client ID]])</f>
        <v>0</v>
      </c>
    </row>
    <row r="1156" spans="12:38">
      <c r="L1156" s="13"/>
      <c r="M1156" s="13"/>
      <c r="N1156" s="13"/>
      <c r="P1156" s="13"/>
      <c r="W1156" s="13"/>
      <c r="X1156" s="13"/>
      <c r="AA115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5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56" s="4" t="str" cm="1">
        <f t="array" aca="1" ref="AC115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56" s="4">
        <f ca="1">LEN(Table2[[#This Row],[Data Checks]])</f>
        <v>0</v>
      </c>
      <c r="AE1156" s="4" t="str">
        <f>IF(LEN(TRIM(Table2[[#This Row],[Referral Date]]))=0,"",IFERROR(NETWORKDAYS(Table2[[#This Row],[Referral Date]],EOMONTH(DATE('Reporting Month'!$B$2,'Reporting Month'!$B$1,1),0),Holidays),-NETWORKDAYS(EOMONTH(DATE('Reporting Month'!$B$2,'Reporting Month'!$B$1,1),0),Table2[[#This Row],[Referral Date]],Holidays)))</f>
        <v/>
      </c>
      <c r="AF115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56" s="4" t="str">
        <f>IF(OR(Table2[[#This Row],[Referral Date]]="",Table2[[#This Row],[FTC Screening Date]]=""),"",IFERROR(DATEDIF(Table2[[#This Row],[Referral Date]],Table2[[#This Row],[FTC Screening Date]],"d"),IFERROR(IF(DATEDIF(Table2[[#This Row],[FTC Screening Date]],Table2[[#This Row],[Referral Date]],"d")&gt;0,0,""),"")))</f>
        <v/>
      </c>
      <c r="AH1156" s="4" t="str">
        <f>IFERROR(VLOOKUP(Table2[[#This Row],[Agency Name]],'Dropdown Values'!A:B,2,FALSE),"")</f>
        <v/>
      </c>
      <c r="AI1156" s="2" t="str">
        <f>IF(OR(Table2[[#This Row],[Current Investigation Start Date]]="",Table2[[#This Row],[Referral Date]]=""),"",IFERROR(NETWORKDAYS(I1156,J1156,Holidays),""))</f>
        <v/>
      </c>
      <c r="AJ1156" s="2" t="str">
        <f>IF(OR(Table2[[#This Row],[Initial Engagement Attempt Date]]="",Table2[[#This Row],[FTC Screening Date]]=""),"",IFERROR(NETWORKDAYS(Table2[[#This Row],[Initial Engagement Attempt Date]],Table2[[#This Row],[FTC Screening Date]],Holidays),""))</f>
        <v/>
      </c>
      <c r="AK115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56" s="4">
        <f>COUNTIFS(Table2[Agency Name],Table2[[#This Row],[Agency Name]],Table2[Client ID],Table2[[#This Row],[Client ID]])</f>
        <v>0</v>
      </c>
    </row>
    <row r="1157" spans="12:38">
      <c r="L1157" s="13"/>
      <c r="M1157" s="13"/>
      <c r="N1157" s="13"/>
      <c r="P1157" s="13"/>
      <c r="W1157" s="13"/>
      <c r="X1157" s="13"/>
      <c r="AA115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5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57" s="4" t="str" cm="1">
        <f t="array" aca="1" ref="AC115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57" s="4">
        <f ca="1">LEN(Table2[[#This Row],[Data Checks]])</f>
        <v>0</v>
      </c>
      <c r="AE1157" s="4" t="str">
        <f>IF(LEN(TRIM(Table2[[#This Row],[Referral Date]]))=0,"",IFERROR(NETWORKDAYS(Table2[[#This Row],[Referral Date]],EOMONTH(DATE('Reporting Month'!$B$2,'Reporting Month'!$B$1,1),0),Holidays),-NETWORKDAYS(EOMONTH(DATE('Reporting Month'!$B$2,'Reporting Month'!$B$1,1),0),Table2[[#This Row],[Referral Date]],Holidays)))</f>
        <v/>
      </c>
      <c r="AF115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57" s="4" t="str">
        <f>IF(OR(Table2[[#This Row],[Referral Date]]="",Table2[[#This Row],[FTC Screening Date]]=""),"",IFERROR(DATEDIF(Table2[[#This Row],[Referral Date]],Table2[[#This Row],[FTC Screening Date]],"d"),IFERROR(IF(DATEDIF(Table2[[#This Row],[FTC Screening Date]],Table2[[#This Row],[Referral Date]],"d")&gt;0,0,""),"")))</f>
        <v/>
      </c>
      <c r="AH1157" s="4" t="str">
        <f>IFERROR(VLOOKUP(Table2[[#This Row],[Agency Name]],'Dropdown Values'!A:B,2,FALSE),"")</f>
        <v/>
      </c>
      <c r="AI1157" s="2" t="str">
        <f>IF(OR(Table2[[#This Row],[Current Investigation Start Date]]="",Table2[[#This Row],[Referral Date]]=""),"",IFERROR(NETWORKDAYS(I1157,J1157,Holidays),""))</f>
        <v/>
      </c>
      <c r="AJ1157" s="2" t="str">
        <f>IF(OR(Table2[[#This Row],[Initial Engagement Attempt Date]]="",Table2[[#This Row],[FTC Screening Date]]=""),"",IFERROR(NETWORKDAYS(Table2[[#This Row],[Initial Engagement Attempt Date]],Table2[[#This Row],[FTC Screening Date]],Holidays),""))</f>
        <v/>
      </c>
      <c r="AK115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57" s="4">
        <f>COUNTIFS(Table2[Agency Name],Table2[[#This Row],[Agency Name]],Table2[Client ID],Table2[[#This Row],[Client ID]])</f>
        <v>0</v>
      </c>
    </row>
    <row r="1158" spans="12:38">
      <c r="L1158" s="13"/>
      <c r="M1158" s="13"/>
      <c r="N1158" s="13"/>
      <c r="P1158" s="13"/>
      <c r="W1158" s="13"/>
      <c r="X1158" s="13"/>
      <c r="AA115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5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58" s="4" t="str" cm="1">
        <f t="array" aca="1" ref="AC115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58" s="4">
        <f ca="1">LEN(Table2[[#This Row],[Data Checks]])</f>
        <v>0</v>
      </c>
      <c r="AE1158" s="4" t="str">
        <f>IF(LEN(TRIM(Table2[[#This Row],[Referral Date]]))=0,"",IFERROR(NETWORKDAYS(Table2[[#This Row],[Referral Date]],EOMONTH(DATE('Reporting Month'!$B$2,'Reporting Month'!$B$1,1),0),Holidays),-NETWORKDAYS(EOMONTH(DATE('Reporting Month'!$B$2,'Reporting Month'!$B$1,1),0),Table2[[#This Row],[Referral Date]],Holidays)))</f>
        <v/>
      </c>
      <c r="AF115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58" s="4" t="str">
        <f>IF(OR(Table2[[#This Row],[Referral Date]]="",Table2[[#This Row],[FTC Screening Date]]=""),"",IFERROR(DATEDIF(Table2[[#This Row],[Referral Date]],Table2[[#This Row],[FTC Screening Date]],"d"),IFERROR(IF(DATEDIF(Table2[[#This Row],[FTC Screening Date]],Table2[[#This Row],[Referral Date]],"d")&gt;0,0,""),"")))</f>
        <v/>
      </c>
      <c r="AH1158" s="4" t="str">
        <f>IFERROR(VLOOKUP(Table2[[#This Row],[Agency Name]],'Dropdown Values'!A:B,2,FALSE),"")</f>
        <v/>
      </c>
      <c r="AI1158" s="2" t="str">
        <f>IF(OR(Table2[[#This Row],[Current Investigation Start Date]]="",Table2[[#This Row],[Referral Date]]=""),"",IFERROR(NETWORKDAYS(I1158,J1158,Holidays),""))</f>
        <v/>
      </c>
      <c r="AJ1158" s="2" t="str">
        <f>IF(OR(Table2[[#This Row],[Initial Engagement Attempt Date]]="",Table2[[#This Row],[FTC Screening Date]]=""),"",IFERROR(NETWORKDAYS(Table2[[#This Row],[Initial Engagement Attempt Date]],Table2[[#This Row],[FTC Screening Date]],Holidays),""))</f>
        <v/>
      </c>
      <c r="AK115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58" s="4">
        <f>COUNTIFS(Table2[Agency Name],Table2[[#This Row],[Agency Name]],Table2[Client ID],Table2[[#This Row],[Client ID]])</f>
        <v>0</v>
      </c>
    </row>
    <row r="1159" spans="12:38">
      <c r="L1159" s="13"/>
      <c r="M1159" s="13"/>
      <c r="N1159" s="13"/>
      <c r="P1159" s="13"/>
      <c r="W1159" s="13"/>
      <c r="X1159" s="13"/>
      <c r="AA115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5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59" s="4" t="str" cm="1">
        <f t="array" aca="1" ref="AC115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59" s="4">
        <f ca="1">LEN(Table2[[#This Row],[Data Checks]])</f>
        <v>0</v>
      </c>
      <c r="AE1159" s="4" t="str">
        <f>IF(LEN(TRIM(Table2[[#This Row],[Referral Date]]))=0,"",IFERROR(NETWORKDAYS(Table2[[#This Row],[Referral Date]],EOMONTH(DATE('Reporting Month'!$B$2,'Reporting Month'!$B$1,1),0),Holidays),-NETWORKDAYS(EOMONTH(DATE('Reporting Month'!$B$2,'Reporting Month'!$B$1,1),0),Table2[[#This Row],[Referral Date]],Holidays)))</f>
        <v/>
      </c>
      <c r="AF115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59" s="4" t="str">
        <f>IF(OR(Table2[[#This Row],[Referral Date]]="",Table2[[#This Row],[FTC Screening Date]]=""),"",IFERROR(DATEDIF(Table2[[#This Row],[Referral Date]],Table2[[#This Row],[FTC Screening Date]],"d"),IFERROR(IF(DATEDIF(Table2[[#This Row],[FTC Screening Date]],Table2[[#This Row],[Referral Date]],"d")&gt;0,0,""),"")))</f>
        <v/>
      </c>
      <c r="AH1159" s="4" t="str">
        <f>IFERROR(VLOOKUP(Table2[[#This Row],[Agency Name]],'Dropdown Values'!A:B,2,FALSE),"")</f>
        <v/>
      </c>
      <c r="AI1159" s="2" t="str">
        <f>IF(OR(Table2[[#This Row],[Current Investigation Start Date]]="",Table2[[#This Row],[Referral Date]]=""),"",IFERROR(NETWORKDAYS(I1159,J1159,Holidays),""))</f>
        <v/>
      </c>
      <c r="AJ1159" s="2" t="str">
        <f>IF(OR(Table2[[#This Row],[Initial Engagement Attempt Date]]="",Table2[[#This Row],[FTC Screening Date]]=""),"",IFERROR(NETWORKDAYS(Table2[[#This Row],[Initial Engagement Attempt Date]],Table2[[#This Row],[FTC Screening Date]],Holidays),""))</f>
        <v/>
      </c>
      <c r="AK115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59" s="4">
        <f>COUNTIFS(Table2[Agency Name],Table2[[#This Row],[Agency Name]],Table2[Client ID],Table2[[#This Row],[Client ID]])</f>
        <v>0</v>
      </c>
    </row>
    <row r="1160" spans="12:38">
      <c r="L1160" s="13"/>
      <c r="M1160" s="13"/>
      <c r="N1160" s="13"/>
      <c r="P1160" s="13"/>
      <c r="W1160" s="13"/>
      <c r="X1160" s="13"/>
      <c r="AA116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6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60" s="4" t="str" cm="1">
        <f t="array" aca="1" ref="AC116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60" s="4">
        <f ca="1">LEN(Table2[[#This Row],[Data Checks]])</f>
        <v>0</v>
      </c>
      <c r="AE1160" s="4" t="str">
        <f>IF(LEN(TRIM(Table2[[#This Row],[Referral Date]]))=0,"",IFERROR(NETWORKDAYS(Table2[[#This Row],[Referral Date]],EOMONTH(DATE('Reporting Month'!$B$2,'Reporting Month'!$B$1,1),0),Holidays),-NETWORKDAYS(EOMONTH(DATE('Reporting Month'!$B$2,'Reporting Month'!$B$1,1),0),Table2[[#This Row],[Referral Date]],Holidays)))</f>
        <v/>
      </c>
      <c r="AF116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60" s="4" t="str">
        <f>IF(OR(Table2[[#This Row],[Referral Date]]="",Table2[[#This Row],[FTC Screening Date]]=""),"",IFERROR(DATEDIF(Table2[[#This Row],[Referral Date]],Table2[[#This Row],[FTC Screening Date]],"d"),IFERROR(IF(DATEDIF(Table2[[#This Row],[FTC Screening Date]],Table2[[#This Row],[Referral Date]],"d")&gt;0,0,""),"")))</f>
        <v/>
      </c>
      <c r="AH1160" s="4" t="str">
        <f>IFERROR(VLOOKUP(Table2[[#This Row],[Agency Name]],'Dropdown Values'!A:B,2,FALSE),"")</f>
        <v/>
      </c>
      <c r="AI1160" s="2" t="str">
        <f>IF(OR(Table2[[#This Row],[Current Investigation Start Date]]="",Table2[[#This Row],[Referral Date]]=""),"",IFERROR(NETWORKDAYS(I1160,J1160,Holidays),""))</f>
        <v/>
      </c>
      <c r="AJ1160" s="2" t="str">
        <f>IF(OR(Table2[[#This Row],[Initial Engagement Attempt Date]]="",Table2[[#This Row],[FTC Screening Date]]=""),"",IFERROR(NETWORKDAYS(Table2[[#This Row],[Initial Engagement Attempt Date]],Table2[[#This Row],[FTC Screening Date]],Holidays),""))</f>
        <v/>
      </c>
      <c r="AK116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60" s="4">
        <f>COUNTIFS(Table2[Agency Name],Table2[[#This Row],[Agency Name]],Table2[Client ID],Table2[[#This Row],[Client ID]])</f>
        <v>0</v>
      </c>
    </row>
    <row r="1161" spans="12:38">
      <c r="L1161" s="13"/>
      <c r="M1161" s="13"/>
      <c r="N1161" s="13"/>
      <c r="P1161" s="13"/>
      <c r="W1161" s="13"/>
      <c r="X1161" s="13"/>
      <c r="AA116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6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61" s="4" t="str" cm="1">
        <f t="array" aca="1" ref="AC116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61" s="4">
        <f ca="1">LEN(Table2[[#This Row],[Data Checks]])</f>
        <v>0</v>
      </c>
      <c r="AE1161" s="4" t="str">
        <f>IF(LEN(TRIM(Table2[[#This Row],[Referral Date]]))=0,"",IFERROR(NETWORKDAYS(Table2[[#This Row],[Referral Date]],EOMONTH(DATE('Reporting Month'!$B$2,'Reporting Month'!$B$1,1),0),Holidays),-NETWORKDAYS(EOMONTH(DATE('Reporting Month'!$B$2,'Reporting Month'!$B$1,1),0),Table2[[#This Row],[Referral Date]],Holidays)))</f>
        <v/>
      </c>
      <c r="AF116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61" s="4" t="str">
        <f>IF(OR(Table2[[#This Row],[Referral Date]]="",Table2[[#This Row],[FTC Screening Date]]=""),"",IFERROR(DATEDIF(Table2[[#This Row],[Referral Date]],Table2[[#This Row],[FTC Screening Date]],"d"),IFERROR(IF(DATEDIF(Table2[[#This Row],[FTC Screening Date]],Table2[[#This Row],[Referral Date]],"d")&gt;0,0,""),"")))</f>
        <v/>
      </c>
      <c r="AH1161" s="4" t="str">
        <f>IFERROR(VLOOKUP(Table2[[#This Row],[Agency Name]],'Dropdown Values'!A:B,2,FALSE),"")</f>
        <v/>
      </c>
      <c r="AI1161" s="2" t="str">
        <f>IF(OR(Table2[[#This Row],[Current Investigation Start Date]]="",Table2[[#This Row],[Referral Date]]=""),"",IFERROR(NETWORKDAYS(I1161,J1161,Holidays),""))</f>
        <v/>
      </c>
      <c r="AJ1161" s="2" t="str">
        <f>IF(OR(Table2[[#This Row],[Initial Engagement Attempt Date]]="",Table2[[#This Row],[FTC Screening Date]]=""),"",IFERROR(NETWORKDAYS(Table2[[#This Row],[Initial Engagement Attempt Date]],Table2[[#This Row],[FTC Screening Date]],Holidays),""))</f>
        <v/>
      </c>
      <c r="AK116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61" s="4">
        <f>COUNTIFS(Table2[Agency Name],Table2[[#This Row],[Agency Name]],Table2[Client ID],Table2[[#This Row],[Client ID]])</f>
        <v>0</v>
      </c>
    </row>
    <row r="1162" spans="12:38">
      <c r="L1162" s="13"/>
      <c r="M1162" s="13"/>
      <c r="N1162" s="13"/>
      <c r="P1162" s="13"/>
      <c r="W1162" s="13"/>
      <c r="X1162" s="13"/>
      <c r="AA116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6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62" s="4" t="str" cm="1">
        <f t="array" aca="1" ref="AC116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62" s="4">
        <f ca="1">LEN(Table2[[#This Row],[Data Checks]])</f>
        <v>0</v>
      </c>
      <c r="AE1162" s="4" t="str">
        <f>IF(LEN(TRIM(Table2[[#This Row],[Referral Date]]))=0,"",IFERROR(NETWORKDAYS(Table2[[#This Row],[Referral Date]],EOMONTH(DATE('Reporting Month'!$B$2,'Reporting Month'!$B$1,1),0),Holidays),-NETWORKDAYS(EOMONTH(DATE('Reporting Month'!$B$2,'Reporting Month'!$B$1,1),0),Table2[[#This Row],[Referral Date]],Holidays)))</f>
        <v/>
      </c>
      <c r="AF116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62" s="4" t="str">
        <f>IF(OR(Table2[[#This Row],[Referral Date]]="",Table2[[#This Row],[FTC Screening Date]]=""),"",IFERROR(DATEDIF(Table2[[#This Row],[Referral Date]],Table2[[#This Row],[FTC Screening Date]],"d"),IFERROR(IF(DATEDIF(Table2[[#This Row],[FTC Screening Date]],Table2[[#This Row],[Referral Date]],"d")&gt;0,0,""),"")))</f>
        <v/>
      </c>
      <c r="AH1162" s="4" t="str">
        <f>IFERROR(VLOOKUP(Table2[[#This Row],[Agency Name]],'Dropdown Values'!A:B,2,FALSE),"")</f>
        <v/>
      </c>
      <c r="AI1162" s="2" t="str">
        <f>IF(OR(Table2[[#This Row],[Current Investigation Start Date]]="",Table2[[#This Row],[Referral Date]]=""),"",IFERROR(NETWORKDAYS(I1162,J1162,Holidays),""))</f>
        <v/>
      </c>
      <c r="AJ1162" s="2" t="str">
        <f>IF(OR(Table2[[#This Row],[Initial Engagement Attempt Date]]="",Table2[[#This Row],[FTC Screening Date]]=""),"",IFERROR(NETWORKDAYS(Table2[[#This Row],[Initial Engagement Attempt Date]],Table2[[#This Row],[FTC Screening Date]],Holidays),""))</f>
        <v/>
      </c>
      <c r="AK116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62" s="4">
        <f>COUNTIFS(Table2[Agency Name],Table2[[#This Row],[Agency Name]],Table2[Client ID],Table2[[#This Row],[Client ID]])</f>
        <v>0</v>
      </c>
    </row>
    <row r="1163" spans="12:38">
      <c r="L1163" s="13"/>
      <c r="M1163" s="13"/>
      <c r="N1163" s="13"/>
      <c r="P1163" s="13"/>
      <c r="W1163" s="13"/>
      <c r="X1163" s="13"/>
      <c r="AA116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6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63" s="4" t="str" cm="1">
        <f t="array" aca="1" ref="AC116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63" s="4">
        <f ca="1">LEN(Table2[[#This Row],[Data Checks]])</f>
        <v>0</v>
      </c>
      <c r="AE1163" s="4" t="str">
        <f>IF(LEN(TRIM(Table2[[#This Row],[Referral Date]]))=0,"",IFERROR(NETWORKDAYS(Table2[[#This Row],[Referral Date]],EOMONTH(DATE('Reporting Month'!$B$2,'Reporting Month'!$B$1,1),0),Holidays),-NETWORKDAYS(EOMONTH(DATE('Reporting Month'!$B$2,'Reporting Month'!$B$1,1),0),Table2[[#This Row],[Referral Date]],Holidays)))</f>
        <v/>
      </c>
      <c r="AF116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63" s="4" t="str">
        <f>IF(OR(Table2[[#This Row],[Referral Date]]="",Table2[[#This Row],[FTC Screening Date]]=""),"",IFERROR(DATEDIF(Table2[[#This Row],[Referral Date]],Table2[[#This Row],[FTC Screening Date]],"d"),IFERROR(IF(DATEDIF(Table2[[#This Row],[FTC Screening Date]],Table2[[#This Row],[Referral Date]],"d")&gt;0,0,""),"")))</f>
        <v/>
      </c>
      <c r="AH1163" s="4" t="str">
        <f>IFERROR(VLOOKUP(Table2[[#This Row],[Agency Name]],'Dropdown Values'!A:B,2,FALSE),"")</f>
        <v/>
      </c>
      <c r="AI1163" s="2" t="str">
        <f>IF(OR(Table2[[#This Row],[Current Investigation Start Date]]="",Table2[[#This Row],[Referral Date]]=""),"",IFERROR(NETWORKDAYS(I1163,J1163,Holidays),""))</f>
        <v/>
      </c>
      <c r="AJ1163" s="2" t="str">
        <f>IF(OR(Table2[[#This Row],[Initial Engagement Attempt Date]]="",Table2[[#This Row],[FTC Screening Date]]=""),"",IFERROR(NETWORKDAYS(Table2[[#This Row],[Initial Engagement Attempt Date]],Table2[[#This Row],[FTC Screening Date]],Holidays),""))</f>
        <v/>
      </c>
      <c r="AK116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63" s="4">
        <f>COUNTIFS(Table2[Agency Name],Table2[[#This Row],[Agency Name]],Table2[Client ID],Table2[[#This Row],[Client ID]])</f>
        <v>0</v>
      </c>
    </row>
    <row r="1164" spans="12:38">
      <c r="L1164" s="13"/>
      <c r="M1164" s="13"/>
      <c r="N1164" s="13"/>
      <c r="P1164" s="13"/>
      <c r="W1164" s="13"/>
      <c r="X1164" s="13"/>
      <c r="AA116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6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64" s="4" t="str" cm="1">
        <f t="array" aca="1" ref="AC116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64" s="4">
        <f ca="1">LEN(Table2[[#This Row],[Data Checks]])</f>
        <v>0</v>
      </c>
      <c r="AE1164" s="4" t="str">
        <f>IF(LEN(TRIM(Table2[[#This Row],[Referral Date]]))=0,"",IFERROR(NETWORKDAYS(Table2[[#This Row],[Referral Date]],EOMONTH(DATE('Reporting Month'!$B$2,'Reporting Month'!$B$1,1),0),Holidays),-NETWORKDAYS(EOMONTH(DATE('Reporting Month'!$B$2,'Reporting Month'!$B$1,1),0),Table2[[#This Row],[Referral Date]],Holidays)))</f>
        <v/>
      </c>
      <c r="AF116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64" s="4" t="str">
        <f>IF(OR(Table2[[#This Row],[Referral Date]]="",Table2[[#This Row],[FTC Screening Date]]=""),"",IFERROR(DATEDIF(Table2[[#This Row],[Referral Date]],Table2[[#This Row],[FTC Screening Date]],"d"),IFERROR(IF(DATEDIF(Table2[[#This Row],[FTC Screening Date]],Table2[[#This Row],[Referral Date]],"d")&gt;0,0,""),"")))</f>
        <v/>
      </c>
      <c r="AH1164" s="4" t="str">
        <f>IFERROR(VLOOKUP(Table2[[#This Row],[Agency Name]],'Dropdown Values'!A:B,2,FALSE),"")</f>
        <v/>
      </c>
      <c r="AI1164" s="2" t="str">
        <f>IF(OR(Table2[[#This Row],[Current Investigation Start Date]]="",Table2[[#This Row],[Referral Date]]=""),"",IFERROR(NETWORKDAYS(I1164,J1164,Holidays),""))</f>
        <v/>
      </c>
      <c r="AJ1164" s="2" t="str">
        <f>IF(OR(Table2[[#This Row],[Initial Engagement Attempt Date]]="",Table2[[#This Row],[FTC Screening Date]]=""),"",IFERROR(NETWORKDAYS(Table2[[#This Row],[Initial Engagement Attempt Date]],Table2[[#This Row],[FTC Screening Date]],Holidays),""))</f>
        <v/>
      </c>
      <c r="AK116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64" s="4">
        <f>COUNTIFS(Table2[Agency Name],Table2[[#This Row],[Agency Name]],Table2[Client ID],Table2[[#This Row],[Client ID]])</f>
        <v>0</v>
      </c>
    </row>
    <row r="1165" spans="12:38">
      <c r="L1165" s="13"/>
      <c r="M1165" s="13"/>
      <c r="N1165" s="13"/>
      <c r="P1165" s="13"/>
      <c r="W1165" s="13"/>
      <c r="X1165" s="13"/>
      <c r="AA116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6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65" s="4" t="str" cm="1">
        <f t="array" aca="1" ref="AC116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65" s="4">
        <f ca="1">LEN(Table2[[#This Row],[Data Checks]])</f>
        <v>0</v>
      </c>
      <c r="AE1165" s="4" t="str">
        <f>IF(LEN(TRIM(Table2[[#This Row],[Referral Date]]))=0,"",IFERROR(NETWORKDAYS(Table2[[#This Row],[Referral Date]],EOMONTH(DATE('Reporting Month'!$B$2,'Reporting Month'!$B$1,1),0),Holidays),-NETWORKDAYS(EOMONTH(DATE('Reporting Month'!$B$2,'Reporting Month'!$B$1,1),0),Table2[[#This Row],[Referral Date]],Holidays)))</f>
        <v/>
      </c>
      <c r="AF116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65" s="4" t="str">
        <f>IF(OR(Table2[[#This Row],[Referral Date]]="",Table2[[#This Row],[FTC Screening Date]]=""),"",IFERROR(DATEDIF(Table2[[#This Row],[Referral Date]],Table2[[#This Row],[FTC Screening Date]],"d"),IFERROR(IF(DATEDIF(Table2[[#This Row],[FTC Screening Date]],Table2[[#This Row],[Referral Date]],"d")&gt;0,0,""),"")))</f>
        <v/>
      </c>
      <c r="AH1165" s="4" t="str">
        <f>IFERROR(VLOOKUP(Table2[[#This Row],[Agency Name]],'Dropdown Values'!A:B,2,FALSE),"")</f>
        <v/>
      </c>
      <c r="AI1165" s="2" t="str">
        <f>IF(OR(Table2[[#This Row],[Current Investigation Start Date]]="",Table2[[#This Row],[Referral Date]]=""),"",IFERROR(NETWORKDAYS(I1165,J1165,Holidays),""))</f>
        <v/>
      </c>
      <c r="AJ1165" s="2" t="str">
        <f>IF(OR(Table2[[#This Row],[Initial Engagement Attempt Date]]="",Table2[[#This Row],[FTC Screening Date]]=""),"",IFERROR(NETWORKDAYS(Table2[[#This Row],[Initial Engagement Attempt Date]],Table2[[#This Row],[FTC Screening Date]],Holidays),""))</f>
        <v/>
      </c>
      <c r="AK116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65" s="4">
        <f>COUNTIFS(Table2[Agency Name],Table2[[#This Row],[Agency Name]],Table2[Client ID],Table2[[#This Row],[Client ID]])</f>
        <v>0</v>
      </c>
    </row>
    <row r="1166" spans="12:38">
      <c r="L1166" s="13"/>
      <c r="M1166" s="13"/>
      <c r="N1166" s="13"/>
      <c r="P1166" s="13"/>
      <c r="W1166" s="13"/>
      <c r="X1166" s="13"/>
      <c r="AA116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6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66" s="4" t="str" cm="1">
        <f t="array" aca="1" ref="AC116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66" s="4">
        <f ca="1">LEN(Table2[[#This Row],[Data Checks]])</f>
        <v>0</v>
      </c>
      <c r="AE1166" s="4" t="str">
        <f>IF(LEN(TRIM(Table2[[#This Row],[Referral Date]]))=0,"",IFERROR(NETWORKDAYS(Table2[[#This Row],[Referral Date]],EOMONTH(DATE('Reporting Month'!$B$2,'Reporting Month'!$B$1,1),0),Holidays),-NETWORKDAYS(EOMONTH(DATE('Reporting Month'!$B$2,'Reporting Month'!$B$1,1),0),Table2[[#This Row],[Referral Date]],Holidays)))</f>
        <v/>
      </c>
      <c r="AF116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66" s="4" t="str">
        <f>IF(OR(Table2[[#This Row],[Referral Date]]="",Table2[[#This Row],[FTC Screening Date]]=""),"",IFERROR(DATEDIF(Table2[[#This Row],[Referral Date]],Table2[[#This Row],[FTC Screening Date]],"d"),IFERROR(IF(DATEDIF(Table2[[#This Row],[FTC Screening Date]],Table2[[#This Row],[Referral Date]],"d")&gt;0,0,""),"")))</f>
        <v/>
      </c>
      <c r="AH1166" s="4" t="str">
        <f>IFERROR(VLOOKUP(Table2[[#This Row],[Agency Name]],'Dropdown Values'!A:B,2,FALSE),"")</f>
        <v/>
      </c>
      <c r="AI1166" s="2" t="str">
        <f>IF(OR(Table2[[#This Row],[Current Investigation Start Date]]="",Table2[[#This Row],[Referral Date]]=""),"",IFERROR(NETWORKDAYS(I1166,J1166,Holidays),""))</f>
        <v/>
      </c>
      <c r="AJ1166" s="2" t="str">
        <f>IF(OR(Table2[[#This Row],[Initial Engagement Attempt Date]]="",Table2[[#This Row],[FTC Screening Date]]=""),"",IFERROR(NETWORKDAYS(Table2[[#This Row],[Initial Engagement Attempt Date]],Table2[[#This Row],[FTC Screening Date]],Holidays),""))</f>
        <v/>
      </c>
      <c r="AK116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66" s="4">
        <f>COUNTIFS(Table2[Agency Name],Table2[[#This Row],[Agency Name]],Table2[Client ID],Table2[[#This Row],[Client ID]])</f>
        <v>0</v>
      </c>
    </row>
    <row r="1167" spans="12:38">
      <c r="L1167" s="13"/>
      <c r="M1167" s="13"/>
      <c r="N1167" s="13"/>
      <c r="P1167" s="13"/>
      <c r="W1167" s="13"/>
      <c r="X1167" s="13"/>
      <c r="AA116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6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67" s="4" t="str" cm="1">
        <f t="array" aca="1" ref="AC116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67" s="4">
        <f ca="1">LEN(Table2[[#This Row],[Data Checks]])</f>
        <v>0</v>
      </c>
      <c r="AE1167" s="4" t="str">
        <f>IF(LEN(TRIM(Table2[[#This Row],[Referral Date]]))=0,"",IFERROR(NETWORKDAYS(Table2[[#This Row],[Referral Date]],EOMONTH(DATE('Reporting Month'!$B$2,'Reporting Month'!$B$1,1),0),Holidays),-NETWORKDAYS(EOMONTH(DATE('Reporting Month'!$B$2,'Reporting Month'!$B$1,1),0),Table2[[#This Row],[Referral Date]],Holidays)))</f>
        <v/>
      </c>
      <c r="AF116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67" s="4" t="str">
        <f>IF(OR(Table2[[#This Row],[Referral Date]]="",Table2[[#This Row],[FTC Screening Date]]=""),"",IFERROR(DATEDIF(Table2[[#This Row],[Referral Date]],Table2[[#This Row],[FTC Screening Date]],"d"),IFERROR(IF(DATEDIF(Table2[[#This Row],[FTC Screening Date]],Table2[[#This Row],[Referral Date]],"d")&gt;0,0,""),"")))</f>
        <v/>
      </c>
      <c r="AH1167" s="4" t="str">
        <f>IFERROR(VLOOKUP(Table2[[#This Row],[Agency Name]],'Dropdown Values'!A:B,2,FALSE),"")</f>
        <v/>
      </c>
      <c r="AI1167" s="2" t="str">
        <f>IF(OR(Table2[[#This Row],[Current Investigation Start Date]]="",Table2[[#This Row],[Referral Date]]=""),"",IFERROR(NETWORKDAYS(I1167,J1167,Holidays),""))</f>
        <v/>
      </c>
      <c r="AJ1167" s="2" t="str">
        <f>IF(OR(Table2[[#This Row],[Initial Engagement Attempt Date]]="",Table2[[#This Row],[FTC Screening Date]]=""),"",IFERROR(NETWORKDAYS(Table2[[#This Row],[Initial Engagement Attempt Date]],Table2[[#This Row],[FTC Screening Date]],Holidays),""))</f>
        <v/>
      </c>
      <c r="AK116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67" s="4">
        <f>COUNTIFS(Table2[Agency Name],Table2[[#This Row],[Agency Name]],Table2[Client ID],Table2[[#This Row],[Client ID]])</f>
        <v>0</v>
      </c>
    </row>
    <row r="1168" spans="12:38">
      <c r="L1168" s="13"/>
      <c r="M1168" s="13"/>
      <c r="N1168" s="13"/>
      <c r="P1168" s="13"/>
      <c r="W1168" s="13"/>
      <c r="X1168" s="13"/>
      <c r="AA116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6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68" s="4" t="str" cm="1">
        <f t="array" aca="1" ref="AC116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68" s="4">
        <f ca="1">LEN(Table2[[#This Row],[Data Checks]])</f>
        <v>0</v>
      </c>
      <c r="AE1168" s="4" t="str">
        <f>IF(LEN(TRIM(Table2[[#This Row],[Referral Date]]))=0,"",IFERROR(NETWORKDAYS(Table2[[#This Row],[Referral Date]],EOMONTH(DATE('Reporting Month'!$B$2,'Reporting Month'!$B$1,1),0),Holidays),-NETWORKDAYS(EOMONTH(DATE('Reporting Month'!$B$2,'Reporting Month'!$B$1,1),0),Table2[[#This Row],[Referral Date]],Holidays)))</f>
        <v/>
      </c>
      <c r="AF116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68" s="4" t="str">
        <f>IF(OR(Table2[[#This Row],[Referral Date]]="",Table2[[#This Row],[FTC Screening Date]]=""),"",IFERROR(DATEDIF(Table2[[#This Row],[Referral Date]],Table2[[#This Row],[FTC Screening Date]],"d"),IFERROR(IF(DATEDIF(Table2[[#This Row],[FTC Screening Date]],Table2[[#This Row],[Referral Date]],"d")&gt;0,0,""),"")))</f>
        <v/>
      </c>
      <c r="AH1168" s="4" t="str">
        <f>IFERROR(VLOOKUP(Table2[[#This Row],[Agency Name]],'Dropdown Values'!A:B,2,FALSE),"")</f>
        <v/>
      </c>
      <c r="AI1168" s="2" t="str">
        <f>IF(OR(Table2[[#This Row],[Current Investigation Start Date]]="",Table2[[#This Row],[Referral Date]]=""),"",IFERROR(NETWORKDAYS(I1168,J1168,Holidays),""))</f>
        <v/>
      </c>
      <c r="AJ1168" s="2" t="str">
        <f>IF(OR(Table2[[#This Row],[Initial Engagement Attempt Date]]="",Table2[[#This Row],[FTC Screening Date]]=""),"",IFERROR(NETWORKDAYS(Table2[[#This Row],[Initial Engagement Attempt Date]],Table2[[#This Row],[FTC Screening Date]],Holidays),""))</f>
        <v/>
      </c>
      <c r="AK116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68" s="4">
        <f>COUNTIFS(Table2[Agency Name],Table2[[#This Row],[Agency Name]],Table2[Client ID],Table2[[#This Row],[Client ID]])</f>
        <v>0</v>
      </c>
    </row>
    <row r="1169" spans="12:38">
      <c r="L1169" s="13"/>
      <c r="M1169" s="13"/>
      <c r="N1169" s="13"/>
      <c r="P1169" s="13"/>
      <c r="W1169" s="13"/>
      <c r="X1169" s="13"/>
      <c r="AA116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6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69" s="4" t="str" cm="1">
        <f t="array" aca="1" ref="AC116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69" s="4">
        <f ca="1">LEN(Table2[[#This Row],[Data Checks]])</f>
        <v>0</v>
      </c>
      <c r="AE1169" s="4" t="str">
        <f>IF(LEN(TRIM(Table2[[#This Row],[Referral Date]]))=0,"",IFERROR(NETWORKDAYS(Table2[[#This Row],[Referral Date]],EOMONTH(DATE('Reporting Month'!$B$2,'Reporting Month'!$B$1,1),0),Holidays),-NETWORKDAYS(EOMONTH(DATE('Reporting Month'!$B$2,'Reporting Month'!$B$1,1),0),Table2[[#This Row],[Referral Date]],Holidays)))</f>
        <v/>
      </c>
      <c r="AF116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69" s="4" t="str">
        <f>IF(OR(Table2[[#This Row],[Referral Date]]="",Table2[[#This Row],[FTC Screening Date]]=""),"",IFERROR(DATEDIF(Table2[[#This Row],[Referral Date]],Table2[[#This Row],[FTC Screening Date]],"d"),IFERROR(IF(DATEDIF(Table2[[#This Row],[FTC Screening Date]],Table2[[#This Row],[Referral Date]],"d")&gt;0,0,""),"")))</f>
        <v/>
      </c>
      <c r="AH1169" s="4" t="str">
        <f>IFERROR(VLOOKUP(Table2[[#This Row],[Agency Name]],'Dropdown Values'!A:B,2,FALSE),"")</f>
        <v/>
      </c>
      <c r="AI1169" s="2" t="str">
        <f>IF(OR(Table2[[#This Row],[Current Investigation Start Date]]="",Table2[[#This Row],[Referral Date]]=""),"",IFERROR(NETWORKDAYS(I1169,J1169,Holidays),""))</f>
        <v/>
      </c>
      <c r="AJ1169" s="2" t="str">
        <f>IF(OR(Table2[[#This Row],[Initial Engagement Attempt Date]]="",Table2[[#This Row],[FTC Screening Date]]=""),"",IFERROR(NETWORKDAYS(Table2[[#This Row],[Initial Engagement Attempt Date]],Table2[[#This Row],[FTC Screening Date]],Holidays),""))</f>
        <v/>
      </c>
      <c r="AK116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69" s="4">
        <f>COUNTIFS(Table2[Agency Name],Table2[[#This Row],[Agency Name]],Table2[Client ID],Table2[[#This Row],[Client ID]])</f>
        <v>0</v>
      </c>
    </row>
    <row r="1170" spans="12:38">
      <c r="L1170" s="13"/>
      <c r="M1170" s="13"/>
      <c r="N1170" s="13"/>
      <c r="P1170" s="13"/>
      <c r="W1170" s="13"/>
      <c r="X1170" s="13"/>
      <c r="AA117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7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70" s="4" t="str" cm="1">
        <f t="array" aca="1" ref="AC117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70" s="4">
        <f ca="1">LEN(Table2[[#This Row],[Data Checks]])</f>
        <v>0</v>
      </c>
      <c r="AE1170" s="4" t="str">
        <f>IF(LEN(TRIM(Table2[[#This Row],[Referral Date]]))=0,"",IFERROR(NETWORKDAYS(Table2[[#This Row],[Referral Date]],EOMONTH(DATE('Reporting Month'!$B$2,'Reporting Month'!$B$1,1),0),Holidays),-NETWORKDAYS(EOMONTH(DATE('Reporting Month'!$B$2,'Reporting Month'!$B$1,1),0),Table2[[#This Row],[Referral Date]],Holidays)))</f>
        <v/>
      </c>
      <c r="AF117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70" s="4" t="str">
        <f>IF(OR(Table2[[#This Row],[Referral Date]]="",Table2[[#This Row],[FTC Screening Date]]=""),"",IFERROR(DATEDIF(Table2[[#This Row],[Referral Date]],Table2[[#This Row],[FTC Screening Date]],"d"),IFERROR(IF(DATEDIF(Table2[[#This Row],[FTC Screening Date]],Table2[[#This Row],[Referral Date]],"d")&gt;0,0,""),"")))</f>
        <v/>
      </c>
      <c r="AH1170" s="4" t="str">
        <f>IFERROR(VLOOKUP(Table2[[#This Row],[Agency Name]],'Dropdown Values'!A:B,2,FALSE),"")</f>
        <v/>
      </c>
      <c r="AI1170" s="2" t="str">
        <f>IF(OR(Table2[[#This Row],[Current Investigation Start Date]]="",Table2[[#This Row],[Referral Date]]=""),"",IFERROR(NETWORKDAYS(I1170,J1170,Holidays),""))</f>
        <v/>
      </c>
      <c r="AJ1170" s="2" t="str">
        <f>IF(OR(Table2[[#This Row],[Initial Engagement Attempt Date]]="",Table2[[#This Row],[FTC Screening Date]]=""),"",IFERROR(NETWORKDAYS(Table2[[#This Row],[Initial Engagement Attempt Date]],Table2[[#This Row],[FTC Screening Date]],Holidays),""))</f>
        <v/>
      </c>
      <c r="AK117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70" s="4">
        <f>COUNTIFS(Table2[Agency Name],Table2[[#This Row],[Agency Name]],Table2[Client ID],Table2[[#This Row],[Client ID]])</f>
        <v>0</v>
      </c>
    </row>
    <row r="1171" spans="12:38">
      <c r="L1171" s="13"/>
      <c r="M1171" s="13"/>
      <c r="N1171" s="13"/>
      <c r="P1171" s="13"/>
      <c r="W1171" s="13"/>
      <c r="X1171" s="13"/>
      <c r="AA117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7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71" s="4" t="str" cm="1">
        <f t="array" aca="1" ref="AC117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71" s="4">
        <f ca="1">LEN(Table2[[#This Row],[Data Checks]])</f>
        <v>0</v>
      </c>
      <c r="AE1171" s="4" t="str">
        <f>IF(LEN(TRIM(Table2[[#This Row],[Referral Date]]))=0,"",IFERROR(NETWORKDAYS(Table2[[#This Row],[Referral Date]],EOMONTH(DATE('Reporting Month'!$B$2,'Reporting Month'!$B$1,1),0),Holidays),-NETWORKDAYS(EOMONTH(DATE('Reporting Month'!$B$2,'Reporting Month'!$B$1,1),0),Table2[[#This Row],[Referral Date]],Holidays)))</f>
        <v/>
      </c>
      <c r="AF117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71" s="4" t="str">
        <f>IF(OR(Table2[[#This Row],[Referral Date]]="",Table2[[#This Row],[FTC Screening Date]]=""),"",IFERROR(DATEDIF(Table2[[#This Row],[Referral Date]],Table2[[#This Row],[FTC Screening Date]],"d"),IFERROR(IF(DATEDIF(Table2[[#This Row],[FTC Screening Date]],Table2[[#This Row],[Referral Date]],"d")&gt;0,0,""),"")))</f>
        <v/>
      </c>
      <c r="AH1171" s="4" t="str">
        <f>IFERROR(VLOOKUP(Table2[[#This Row],[Agency Name]],'Dropdown Values'!A:B,2,FALSE),"")</f>
        <v/>
      </c>
      <c r="AI1171" s="2" t="str">
        <f>IF(OR(Table2[[#This Row],[Current Investigation Start Date]]="",Table2[[#This Row],[Referral Date]]=""),"",IFERROR(NETWORKDAYS(I1171,J1171,Holidays),""))</f>
        <v/>
      </c>
      <c r="AJ1171" s="2" t="str">
        <f>IF(OR(Table2[[#This Row],[Initial Engagement Attempt Date]]="",Table2[[#This Row],[FTC Screening Date]]=""),"",IFERROR(NETWORKDAYS(Table2[[#This Row],[Initial Engagement Attempt Date]],Table2[[#This Row],[FTC Screening Date]],Holidays),""))</f>
        <v/>
      </c>
      <c r="AK117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71" s="4">
        <f>COUNTIFS(Table2[Agency Name],Table2[[#This Row],[Agency Name]],Table2[Client ID],Table2[[#This Row],[Client ID]])</f>
        <v>0</v>
      </c>
    </row>
    <row r="1172" spans="12:38">
      <c r="L1172" s="13"/>
      <c r="M1172" s="13"/>
      <c r="N1172" s="13"/>
      <c r="P1172" s="13"/>
      <c r="W1172" s="13"/>
      <c r="X1172" s="13"/>
      <c r="AA117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7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72" s="4" t="str" cm="1">
        <f t="array" aca="1" ref="AC117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72" s="4">
        <f ca="1">LEN(Table2[[#This Row],[Data Checks]])</f>
        <v>0</v>
      </c>
      <c r="AE1172" s="4" t="str">
        <f>IF(LEN(TRIM(Table2[[#This Row],[Referral Date]]))=0,"",IFERROR(NETWORKDAYS(Table2[[#This Row],[Referral Date]],EOMONTH(DATE('Reporting Month'!$B$2,'Reporting Month'!$B$1,1),0),Holidays),-NETWORKDAYS(EOMONTH(DATE('Reporting Month'!$B$2,'Reporting Month'!$B$1,1),0),Table2[[#This Row],[Referral Date]],Holidays)))</f>
        <v/>
      </c>
      <c r="AF117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72" s="4" t="str">
        <f>IF(OR(Table2[[#This Row],[Referral Date]]="",Table2[[#This Row],[FTC Screening Date]]=""),"",IFERROR(DATEDIF(Table2[[#This Row],[Referral Date]],Table2[[#This Row],[FTC Screening Date]],"d"),IFERROR(IF(DATEDIF(Table2[[#This Row],[FTC Screening Date]],Table2[[#This Row],[Referral Date]],"d")&gt;0,0,""),"")))</f>
        <v/>
      </c>
      <c r="AH1172" s="4" t="str">
        <f>IFERROR(VLOOKUP(Table2[[#This Row],[Agency Name]],'Dropdown Values'!A:B,2,FALSE),"")</f>
        <v/>
      </c>
      <c r="AI1172" s="2" t="str">
        <f>IF(OR(Table2[[#This Row],[Current Investigation Start Date]]="",Table2[[#This Row],[Referral Date]]=""),"",IFERROR(NETWORKDAYS(I1172,J1172,Holidays),""))</f>
        <v/>
      </c>
      <c r="AJ1172" s="2" t="str">
        <f>IF(OR(Table2[[#This Row],[Initial Engagement Attempt Date]]="",Table2[[#This Row],[FTC Screening Date]]=""),"",IFERROR(NETWORKDAYS(Table2[[#This Row],[Initial Engagement Attempt Date]],Table2[[#This Row],[FTC Screening Date]],Holidays),""))</f>
        <v/>
      </c>
      <c r="AK117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72" s="4">
        <f>COUNTIFS(Table2[Agency Name],Table2[[#This Row],[Agency Name]],Table2[Client ID],Table2[[#This Row],[Client ID]])</f>
        <v>0</v>
      </c>
    </row>
    <row r="1173" spans="12:38">
      <c r="L1173" s="13"/>
      <c r="M1173" s="13"/>
      <c r="N1173" s="13"/>
      <c r="P1173" s="13"/>
      <c r="W1173" s="13"/>
      <c r="X1173" s="13"/>
      <c r="AA117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7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73" s="4" t="str" cm="1">
        <f t="array" aca="1" ref="AC117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73" s="4">
        <f ca="1">LEN(Table2[[#This Row],[Data Checks]])</f>
        <v>0</v>
      </c>
      <c r="AE1173" s="4" t="str">
        <f>IF(LEN(TRIM(Table2[[#This Row],[Referral Date]]))=0,"",IFERROR(NETWORKDAYS(Table2[[#This Row],[Referral Date]],EOMONTH(DATE('Reporting Month'!$B$2,'Reporting Month'!$B$1,1),0),Holidays),-NETWORKDAYS(EOMONTH(DATE('Reporting Month'!$B$2,'Reporting Month'!$B$1,1),0),Table2[[#This Row],[Referral Date]],Holidays)))</f>
        <v/>
      </c>
      <c r="AF117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73" s="4" t="str">
        <f>IF(OR(Table2[[#This Row],[Referral Date]]="",Table2[[#This Row],[FTC Screening Date]]=""),"",IFERROR(DATEDIF(Table2[[#This Row],[Referral Date]],Table2[[#This Row],[FTC Screening Date]],"d"),IFERROR(IF(DATEDIF(Table2[[#This Row],[FTC Screening Date]],Table2[[#This Row],[Referral Date]],"d")&gt;0,0,""),"")))</f>
        <v/>
      </c>
      <c r="AH1173" s="4" t="str">
        <f>IFERROR(VLOOKUP(Table2[[#This Row],[Agency Name]],'Dropdown Values'!A:B,2,FALSE),"")</f>
        <v/>
      </c>
      <c r="AI1173" s="2" t="str">
        <f>IF(OR(Table2[[#This Row],[Current Investigation Start Date]]="",Table2[[#This Row],[Referral Date]]=""),"",IFERROR(NETWORKDAYS(I1173,J1173,Holidays),""))</f>
        <v/>
      </c>
      <c r="AJ1173" s="2" t="str">
        <f>IF(OR(Table2[[#This Row],[Initial Engagement Attempt Date]]="",Table2[[#This Row],[FTC Screening Date]]=""),"",IFERROR(NETWORKDAYS(Table2[[#This Row],[Initial Engagement Attempt Date]],Table2[[#This Row],[FTC Screening Date]],Holidays),""))</f>
        <v/>
      </c>
      <c r="AK117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73" s="4">
        <f>COUNTIFS(Table2[Agency Name],Table2[[#This Row],[Agency Name]],Table2[Client ID],Table2[[#This Row],[Client ID]])</f>
        <v>0</v>
      </c>
    </row>
    <row r="1174" spans="12:38">
      <c r="L1174" s="13"/>
      <c r="M1174" s="13"/>
      <c r="N1174" s="13"/>
      <c r="P1174" s="13"/>
      <c r="W1174" s="13"/>
      <c r="X1174" s="13"/>
      <c r="AA117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7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74" s="4" t="str" cm="1">
        <f t="array" aca="1" ref="AC117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74" s="4">
        <f ca="1">LEN(Table2[[#This Row],[Data Checks]])</f>
        <v>0</v>
      </c>
      <c r="AE1174" s="4" t="str">
        <f>IF(LEN(TRIM(Table2[[#This Row],[Referral Date]]))=0,"",IFERROR(NETWORKDAYS(Table2[[#This Row],[Referral Date]],EOMONTH(DATE('Reporting Month'!$B$2,'Reporting Month'!$B$1,1),0),Holidays),-NETWORKDAYS(EOMONTH(DATE('Reporting Month'!$B$2,'Reporting Month'!$B$1,1),0),Table2[[#This Row],[Referral Date]],Holidays)))</f>
        <v/>
      </c>
      <c r="AF117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74" s="4" t="str">
        <f>IF(OR(Table2[[#This Row],[Referral Date]]="",Table2[[#This Row],[FTC Screening Date]]=""),"",IFERROR(DATEDIF(Table2[[#This Row],[Referral Date]],Table2[[#This Row],[FTC Screening Date]],"d"),IFERROR(IF(DATEDIF(Table2[[#This Row],[FTC Screening Date]],Table2[[#This Row],[Referral Date]],"d")&gt;0,0,""),"")))</f>
        <v/>
      </c>
      <c r="AH1174" s="4" t="str">
        <f>IFERROR(VLOOKUP(Table2[[#This Row],[Agency Name]],'Dropdown Values'!A:B,2,FALSE),"")</f>
        <v/>
      </c>
      <c r="AI1174" s="2" t="str">
        <f>IF(OR(Table2[[#This Row],[Current Investigation Start Date]]="",Table2[[#This Row],[Referral Date]]=""),"",IFERROR(NETWORKDAYS(I1174,J1174,Holidays),""))</f>
        <v/>
      </c>
      <c r="AJ1174" s="2" t="str">
        <f>IF(OR(Table2[[#This Row],[Initial Engagement Attempt Date]]="",Table2[[#This Row],[FTC Screening Date]]=""),"",IFERROR(NETWORKDAYS(Table2[[#This Row],[Initial Engagement Attempt Date]],Table2[[#This Row],[FTC Screening Date]],Holidays),""))</f>
        <v/>
      </c>
      <c r="AK117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74" s="4">
        <f>COUNTIFS(Table2[Agency Name],Table2[[#This Row],[Agency Name]],Table2[Client ID],Table2[[#This Row],[Client ID]])</f>
        <v>0</v>
      </c>
    </row>
    <row r="1175" spans="12:38">
      <c r="L1175" s="13"/>
      <c r="M1175" s="13"/>
      <c r="N1175" s="13"/>
      <c r="P1175" s="13"/>
      <c r="W1175" s="13"/>
      <c r="X1175" s="13"/>
      <c r="AA117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7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75" s="4" t="str" cm="1">
        <f t="array" aca="1" ref="AC117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75" s="4">
        <f ca="1">LEN(Table2[[#This Row],[Data Checks]])</f>
        <v>0</v>
      </c>
      <c r="AE1175" s="4" t="str">
        <f>IF(LEN(TRIM(Table2[[#This Row],[Referral Date]]))=0,"",IFERROR(NETWORKDAYS(Table2[[#This Row],[Referral Date]],EOMONTH(DATE('Reporting Month'!$B$2,'Reporting Month'!$B$1,1),0),Holidays),-NETWORKDAYS(EOMONTH(DATE('Reporting Month'!$B$2,'Reporting Month'!$B$1,1),0),Table2[[#This Row],[Referral Date]],Holidays)))</f>
        <v/>
      </c>
      <c r="AF117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75" s="4" t="str">
        <f>IF(OR(Table2[[#This Row],[Referral Date]]="",Table2[[#This Row],[FTC Screening Date]]=""),"",IFERROR(DATEDIF(Table2[[#This Row],[Referral Date]],Table2[[#This Row],[FTC Screening Date]],"d"),IFERROR(IF(DATEDIF(Table2[[#This Row],[FTC Screening Date]],Table2[[#This Row],[Referral Date]],"d")&gt;0,0,""),"")))</f>
        <v/>
      </c>
      <c r="AH1175" s="4" t="str">
        <f>IFERROR(VLOOKUP(Table2[[#This Row],[Agency Name]],'Dropdown Values'!A:B,2,FALSE),"")</f>
        <v/>
      </c>
      <c r="AI1175" s="2" t="str">
        <f>IF(OR(Table2[[#This Row],[Current Investigation Start Date]]="",Table2[[#This Row],[Referral Date]]=""),"",IFERROR(NETWORKDAYS(I1175,J1175,Holidays),""))</f>
        <v/>
      </c>
      <c r="AJ1175" s="2" t="str">
        <f>IF(OR(Table2[[#This Row],[Initial Engagement Attempt Date]]="",Table2[[#This Row],[FTC Screening Date]]=""),"",IFERROR(NETWORKDAYS(Table2[[#This Row],[Initial Engagement Attempt Date]],Table2[[#This Row],[FTC Screening Date]],Holidays),""))</f>
        <v/>
      </c>
      <c r="AK117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75" s="4">
        <f>COUNTIFS(Table2[Agency Name],Table2[[#This Row],[Agency Name]],Table2[Client ID],Table2[[#This Row],[Client ID]])</f>
        <v>0</v>
      </c>
    </row>
    <row r="1176" spans="12:38">
      <c r="L1176" s="13"/>
      <c r="M1176" s="13"/>
      <c r="N1176" s="13"/>
      <c r="P1176" s="13"/>
      <c r="W1176" s="13"/>
      <c r="X1176" s="13"/>
      <c r="AA117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7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76" s="4" t="str" cm="1">
        <f t="array" aca="1" ref="AC117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76" s="4">
        <f ca="1">LEN(Table2[[#This Row],[Data Checks]])</f>
        <v>0</v>
      </c>
      <c r="AE1176" s="4" t="str">
        <f>IF(LEN(TRIM(Table2[[#This Row],[Referral Date]]))=0,"",IFERROR(NETWORKDAYS(Table2[[#This Row],[Referral Date]],EOMONTH(DATE('Reporting Month'!$B$2,'Reporting Month'!$B$1,1),0),Holidays),-NETWORKDAYS(EOMONTH(DATE('Reporting Month'!$B$2,'Reporting Month'!$B$1,1),0),Table2[[#This Row],[Referral Date]],Holidays)))</f>
        <v/>
      </c>
      <c r="AF117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76" s="4" t="str">
        <f>IF(OR(Table2[[#This Row],[Referral Date]]="",Table2[[#This Row],[FTC Screening Date]]=""),"",IFERROR(DATEDIF(Table2[[#This Row],[Referral Date]],Table2[[#This Row],[FTC Screening Date]],"d"),IFERROR(IF(DATEDIF(Table2[[#This Row],[FTC Screening Date]],Table2[[#This Row],[Referral Date]],"d")&gt;0,0,""),"")))</f>
        <v/>
      </c>
      <c r="AH1176" s="4" t="str">
        <f>IFERROR(VLOOKUP(Table2[[#This Row],[Agency Name]],'Dropdown Values'!A:B,2,FALSE),"")</f>
        <v/>
      </c>
      <c r="AI1176" s="2" t="str">
        <f>IF(OR(Table2[[#This Row],[Current Investigation Start Date]]="",Table2[[#This Row],[Referral Date]]=""),"",IFERROR(NETWORKDAYS(I1176,J1176,Holidays),""))</f>
        <v/>
      </c>
      <c r="AJ1176" s="2" t="str">
        <f>IF(OR(Table2[[#This Row],[Initial Engagement Attempt Date]]="",Table2[[#This Row],[FTC Screening Date]]=""),"",IFERROR(NETWORKDAYS(Table2[[#This Row],[Initial Engagement Attempt Date]],Table2[[#This Row],[FTC Screening Date]],Holidays),""))</f>
        <v/>
      </c>
      <c r="AK117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76" s="4">
        <f>COUNTIFS(Table2[Agency Name],Table2[[#This Row],[Agency Name]],Table2[Client ID],Table2[[#This Row],[Client ID]])</f>
        <v>0</v>
      </c>
    </row>
    <row r="1177" spans="12:38">
      <c r="L1177" s="13"/>
      <c r="M1177" s="13"/>
      <c r="N1177" s="13"/>
      <c r="P1177" s="13"/>
      <c r="W1177" s="13"/>
      <c r="X1177" s="13"/>
      <c r="AA117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7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77" s="4" t="str" cm="1">
        <f t="array" aca="1" ref="AC117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77" s="4">
        <f ca="1">LEN(Table2[[#This Row],[Data Checks]])</f>
        <v>0</v>
      </c>
      <c r="AE1177" s="4" t="str">
        <f>IF(LEN(TRIM(Table2[[#This Row],[Referral Date]]))=0,"",IFERROR(NETWORKDAYS(Table2[[#This Row],[Referral Date]],EOMONTH(DATE('Reporting Month'!$B$2,'Reporting Month'!$B$1,1),0),Holidays),-NETWORKDAYS(EOMONTH(DATE('Reporting Month'!$B$2,'Reporting Month'!$B$1,1),0),Table2[[#This Row],[Referral Date]],Holidays)))</f>
        <v/>
      </c>
      <c r="AF117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77" s="4" t="str">
        <f>IF(OR(Table2[[#This Row],[Referral Date]]="",Table2[[#This Row],[FTC Screening Date]]=""),"",IFERROR(DATEDIF(Table2[[#This Row],[Referral Date]],Table2[[#This Row],[FTC Screening Date]],"d"),IFERROR(IF(DATEDIF(Table2[[#This Row],[FTC Screening Date]],Table2[[#This Row],[Referral Date]],"d")&gt;0,0,""),"")))</f>
        <v/>
      </c>
      <c r="AH1177" s="4" t="str">
        <f>IFERROR(VLOOKUP(Table2[[#This Row],[Agency Name]],'Dropdown Values'!A:B,2,FALSE),"")</f>
        <v/>
      </c>
      <c r="AI1177" s="2" t="str">
        <f>IF(OR(Table2[[#This Row],[Current Investigation Start Date]]="",Table2[[#This Row],[Referral Date]]=""),"",IFERROR(NETWORKDAYS(I1177,J1177,Holidays),""))</f>
        <v/>
      </c>
      <c r="AJ1177" s="2" t="str">
        <f>IF(OR(Table2[[#This Row],[Initial Engagement Attempt Date]]="",Table2[[#This Row],[FTC Screening Date]]=""),"",IFERROR(NETWORKDAYS(Table2[[#This Row],[Initial Engagement Attempt Date]],Table2[[#This Row],[FTC Screening Date]],Holidays),""))</f>
        <v/>
      </c>
      <c r="AK117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77" s="4">
        <f>COUNTIFS(Table2[Agency Name],Table2[[#This Row],[Agency Name]],Table2[Client ID],Table2[[#This Row],[Client ID]])</f>
        <v>0</v>
      </c>
    </row>
    <row r="1178" spans="12:38">
      <c r="L1178" s="13"/>
      <c r="M1178" s="13"/>
      <c r="N1178" s="13"/>
      <c r="P1178" s="13"/>
      <c r="W1178" s="13"/>
      <c r="X1178" s="13"/>
      <c r="AA117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7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78" s="4" t="str" cm="1">
        <f t="array" aca="1" ref="AC117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78" s="4">
        <f ca="1">LEN(Table2[[#This Row],[Data Checks]])</f>
        <v>0</v>
      </c>
      <c r="AE1178" s="4" t="str">
        <f>IF(LEN(TRIM(Table2[[#This Row],[Referral Date]]))=0,"",IFERROR(NETWORKDAYS(Table2[[#This Row],[Referral Date]],EOMONTH(DATE('Reporting Month'!$B$2,'Reporting Month'!$B$1,1),0),Holidays),-NETWORKDAYS(EOMONTH(DATE('Reporting Month'!$B$2,'Reporting Month'!$B$1,1),0),Table2[[#This Row],[Referral Date]],Holidays)))</f>
        <v/>
      </c>
      <c r="AF117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78" s="4" t="str">
        <f>IF(OR(Table2[[#This Row],[Referral Date]]="",Table2[[#This Row],[FTC Screening Date]]=""),"",IFERROR(DATEDIF(Table2[[#This Row],[Referral Date]],Table2[[#This Row],[FTC Screening Date]],"d"),IFERROR(IF(DATEDIF(Table2[[#This Row],[FTC Screening Date]],Table2[[#This Row],[Referral Date]],"d")&gt;0,0,""),"")))</f>
        <v/>
      </c>
      <c r="AH1178" s="4" t="str">
        <f>IFERROR(VLOOKUP(Table2[[#This Row],[Agency Name]],'Dropdown Values'!A:B,2,FALSE),"")</f>
        <v/>
      </c>
      <c r="AI1178" s="2" t="str">
        <f>IF(OR(Table2[[#This Row],[Current Investigation Start Date]]="",Table2[[#This Row],[Referral Date]]=""),"",IFERROR(NETWORKDAYS(I1178,J1178,Holidays),""))</f>
        <v/>
      </c>
      <c r="AJ1178" s="2" t="str">
        <f>IF(OR(Table2[[#This Row],[Initial Engagement Attempt Date]]="",Table2[[#This Row],[FTC Screening Date]]=""),"",IFERROR(NETWORKDAYS(Table2[[#This Row],[Initial Engagement Attempt Date]],Table2[[#This Row],[FTC Screening Date]],Holidays),""))</f>
        <v/>
      </c>
      <c r="AK117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78" s="4">
        <f>COUNTIFS(Table2[Agency Name],Table2[[#This Row],[Agency Name]],Table2[Client ID],Table2[[#This Row],[Client ID]])</f>
        <v>0</v>
      </c>
    </row>
    <row r="1179" spans="12:38">
      <c r="L1179" s="13"/>
      <c r="M1179" s="13"/>
      <c r="N1179" s="13"/>
      <c r="P1179" s="13"/>
      <c r="W1179" s="13"/>
      <c r="X1179" s="13"/>
      <c r="AA117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7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79" s="4" t="str" cm="1">
        <f t="array" aca="1" ref="AC117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79" s="4">
        <f ca="1">LEN(Table2[[#This Row],[Data Checks]])</f>
        <v>0</v>
      </c>
      <c r="AE1179" s="4" t="str">
        <f>IF(LEN(TRIM(Table2[[#This Row],[Referral Date]]))=0,"",IFERROR(NETWORKDAYS(Table2[[#This Row],[Referral Date]],EOMONTH(DATE('Reporting Month'!$B$2,'Reporting Month'!$B$1,1),0),Holidays),-NETWORKDAYS(EOMONTH(DATE('Reporting Month'!$B$2,'Reporting Month'!$B$1,1),0),Table2[[#This Row],[Referral Date]],Holidays)))</f>
        <v/>
      </c>
      <c r="AF117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79" s="4" t="str">
        <f>IF(OR(Table2[[#This Row],[Referral Date]]="",Table2[[#This Row],[FTC Screening Date]]=""),"",IFERROR(DATEDIF(Table2[[#This Row],[Referral Date]],Table2[[#This Row],[FTC Screening Date]],"d"),IFERROR(IF(DATEDIF(Table2[[#This Row],[FTC Screening Date]],Table2[[#This Row],[Referral Date]],"d")&gt;0,0,""),"")))</f>
        <v/>
      </c>
      <c r="AH1179" s="4" t="str">
        <f>IFERROR(VLOOKUP(Table2[[#This Row],[Agency Name]],'Dropdown Values'!A:B,2,FALSE),"")</f>
        <v/>
      </c>
      <c r="AI1179" s="2" t="str">
        <f>IF(OR(Table2[[#This Row],[Current Investigation Start Date]]="",Table2[[#This Row],[Referral Date]]=""),"",IFERROR(NETWORKDAYS(I1179,J1179,Holidays),""))</f>
        <v/>
      </c>
      <c r="AJ1179" s="2" t="str">
        <f>IF(OR(Table2[[#This Row],[Initial Engagement Attempt Date]]="",Table2[[#This Row],[FTC Screening Date]]=""),"",IFERROR(NETWORKDAYS(Table2[[#This Row],[Initial Engagement Attempt Date]],Table2[[#This Row],[FTC Screening Date]],Holidays),""))</f>
        <v/>
      </c>
      <c r="AK117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79" s="4">
        <f>COUNTIFS(Table2[Agency Name],Table2[[#This Row],[Agency Name]],Table2[Client ID],Table2[[#This Row],[Client ID]])</f>
        <v>0</v>
      </c>
    </row>
    <row r="1180" spans="12:38">
      <c r="L1180" s="13"/>
      <c r="M1180" s="13"/>
      <c r="N1180" s="13"/>
      <c r="P1180" s="13"/>
      <c r="W1180" s="13"/>
      <c r="X1180" s="13"/>
      <c r="AA118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8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80" s="4" t="str" cm="1">
        <f t="array" aca="1" ref="AC118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80" s="4">
        <f ca="1">LEN(Table2[[#This Row],[Data Checks]])</f>
        <v>0</v>
      </c>
      <c r="AE1180" s="4" t="str">
        <f>IF(LEN(TRIM(Table2[[#This Row],[Referral Date]]))=0,"",IFERROR(NETWORKDAYS(Table2[[#This Row],[Referral Date]],EOMONTH(DATE('Reporting Month'!$B$2,'Reporting Month'!$B$1,1),0),Holidays),-NETWORKDAYS(EOMONTH(DATE('Reporting Month'!$B$2,'Reporting Month'!$B$1,1),0),Table2[[#This Row],[Referral Date]],Holidays)))</f>
        <v/>
      </c>
      <c r="AF118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80" s="4" t="str">
        <f>IF(OR(Table2[[#This Row],[Referral Date]]="",Table2[[#This Row],[FTC Screening Date]]=""),"",IFERROR(DATEDIF(Table2[[#This Row],[Referral Date]],Table2[[#This Row],[FTC Screening Date]],"d"),IFERROR(IF(DATEDIF(Table2[[#This Row],[FTC Screening Date]],Table2[[#This Row],[Referral Date]],"d")&gt;0,0,""),"")))</f>
        <v/>
      </c>
      <c r="AH1180" s="4" t="str">
        <f>IFERROR(VLOOKUP(Table2[[#This Row],[Agency Name]],'Dropdown Values'!A:B,2,FALSE),"")</f>
        <v/>
      </c>
      <c r="AI1180" s="2" t="str">
        <f>IF(OR(Table2[[#This Row],[Current Investigation Start Date]]="",Table2[[#This Row],[Referral Date]]=""),"",IFERROR(NETWORKDAYS(I1180,J1180,Holidays),""))</f>
        <v/>
      </c>
      <c r="AJ1180" s="2" t="str">
        <f>IF(OR(Table2[[#This Row],[Initial Engagement Attempt Date]]="",Table2[[#This Row],[FTC Screening Date]]=""),"",IFERROR(NETWORKDAYS(Table2[[#This Row],[Initial Engagement Attempt Date]],Table2[[#This Row],[FTC Screening Date]],Holidays),""))</f>
        <v/>
      </c>
      <c r="AK118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80" s="4">
        <f>COUNTIFS(Table2[Agency Name],Table2[[#This Row],[Agency Name]],Table2[Client ID],Table2[[#This Row],[Client ID]])</f>
        <v>0</v>
      </c>
    </row>
    <row r="1181" spans="12:38">
      <c r="L1181" s="13"/>
      <c r="M1181" s="13"/>
      <c r="N1181" s="13"/>
      <c r="P1181" s="13"/>
      <c r="W1181" s="13"/>
      <c r="X1181" s="13"/>
      <c r="AA118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8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81" s="4" t="str" cm="1">
        <f t="array" aca="1" ref="AC118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81" s="4">
        <f ca="1">LEN(Table2[[#This Row],[Data Checks]])</f>
        <v>0</v>
      </c>
      <c r="AE1181" s="4" t="str">
        <f>IF(LEN(TRIM(Table2[[#This Row],[Referral Date]]))=0,"",IFERROR(NETWORKDAYS(Table2[[#This Row],[Referral Date]],EOMONTH(DATE('Reporting Month'!$B$2,'Reporting Month'!$B$1,1),0),Holidays),-NETWORKDAYS(EOMONTH(DATE('Reporting Month'!$B$2,'Reporting Month'!$B$1,1),0),Table2[[#This Row],[Referral Date]],Holidays)))</f>
        <v/>
      </c>
      <c r="AF118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81" s="4" t="str">
        <f>IF(OR(Table2[[#This Row],[Referral Date]]="",Table2[[#This Row],[FTC Screening Date]]=""),"",IFERROR(DATEDIF(Table2[[#This Row],[Referral Date]],Table2[[#This Row],[FTC Screening Date]],"d"),IFERROR(IF(DATEDIF(Table2[[#This Row],[FTC Screening Date]],Table2[[#This Row],[Referral Date]],"d")&gt;0,0,""),"")))</f>
        <v/>
      </c>
      <c r="AH1181" s="4" t="str">
        <f>IFERROR(VLOOKUP(Table2[[#This Row],[Agency Name]],'Dropdown Values'!A:B,2,FALSE),"")</f>
        <v/>
      </c>
      <c r="AI1181" s="2" t="str">
        <f>IF(OR(Table2[[#This Row],[Current Investigation Start Date]]="",Table2[[#This Row],[Referral Date]]=""),"",IFERROR(NETWORKDAYS(I1181,J1181,Holidays),""))</f>
        <v/>
      </c>
      <c r="AJ1181" s="2" t="str">
        <f>IF(OR(Table2[[#This Row],[Initial Engagement Attempt Date]]="",Table2[[#This Row],[FTC Screening Date]]=""),"",IFERROR(NETWORKDAYS(Table2[[#This Row],[Initial Engagement Attempt Date]],Table2[[#This Row],[FTC Screening Date]],Holidays),""))</f>
        <v/>
      </c>
      <c r="AK118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81" s="4">
        <f>COUNTIFS(Table2[Agency Name],Table2[[#This Row],[Agency Name]],Table2[Client ID],Table2[[#This Row],[Client ID]])</f>
        <v>0</v>
      </c>
    </row>
    <row r="1182" spans="12:38">
      <c r="L1182" s="13"/>
      <c r="M1182" s="13"/>
      <c r="N1182" s="13"/>
      <c r="P1182" s="13"/>
      <c r="W1182" s="13"/>
      <c r="X1182" s="13"/>
      <c r="AA118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8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82" s="4" t="str" cm="1">
        <f t="array" aca="1" ref="AC118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82" s="4">
        <f ca="1">LEN(Table2[[#This Row],[Data Checks]])</f>
        <v>0</v>
      </c>
      <c r="AE1182" s="4" t="str">
        <f>IF(LEN(TRIM(Table2[[#This Row],[Referral Date]]))=0,"",IFERROR(NETWORKDAYS(Table2[[#This Row],[Referral Date]],EOMONTH(DATE('Reporting Month'!$B$2,'Reporting Month'!$B$1,1),0),Holidays),-NETWORKDAYS(EOMONTH(DATE('Reporting Month'!$B$2,'Reporting Month'!$B$1,1),0),Table2[[#This Row],[Referral Date]],Holidays)))</f>
        <v/>
      </c>
      <c r="AF118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82" s="4" t="str">
        <f>IF(OR(Table2[[#This Row],[Referral Date]]="",Table2[[#This Row],[FTC Screening Date]]=""),"",IFERROR(DATEDIF(Table2[[#This Row],[Referral Date]],Table2[[#This Row],[FTC Screening Date]],"d"),IFERROR(IF(DATEDIF(Table2[[#This Row],[FTC Screening Date]],Table2[[#This Row],[Referral Date]],"d")&gt;0,0,""),"")))</f>
        <v/>
      </c>
      <c r="AH1182" s="4" t="str">
        <f>IFERROR(VLOOKUP(Table2[[#This Row],[Agency Name]],'Dropdown Values'!A:B,2,FALSE),"")</f>
        <v/>
      </c>
      <c r="AI1182" s="2" t="str">
        <f>IF(OR(Table2[[#This Row],[Current Investigation Start Date]]="",Table2[[#This Row],[Referral Date]]=""),"",IFERROR(NETWORKDAYS(I1182,J1182,Holidays),""))</f>
        <v/>
      </c>
      <c r="AJ1182" s="2" t="str">
        <f>IF(OR(Table2[[#This Row],[Initial Engagement Attempt Date]]="",Table2[[#This Row],[FTC Screening Date]]=""),"",IFERROR(NETWORKDAYS(Table2[[#This Row],[Initial Engagement Attempt Date]],Table2[[#This Row],[FTC Screening Date]],Holidays),""))</f>
        <v/>
      </c>
      <c r="AK118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82" s="4">
        <f>COUNTIFS(Table2[Agency Name],Table2[[#This Row],[Agency Name]],Table2[Client ID],Table2[[#This Row],[Client ID]])</f>
        <v>0</v>
      </c>
    </row>
    <row r="1183" spans="12:38">
      <c r="L1183" s="13"/>
      <c r="M1183" s="13"/>
      <c r="N1183" s="13"/>
      <c r="P1183" s="13"/>
      <c r="W1183" s="13"/>
      <c r="X1183" s="13"/>
      <c r="AA118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8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83" s="4" t="str" cm="1">
        <f t="array" aca="1" ref="AC118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83" s="4">
        <f ca="1">LEN(Table2[[#This Row],[Data Checks]])</f>
        <v>0</v>
      </c>
      <c r="AE1183" s="4" t="str">
        <f>IF(LEN(TRIM(Table2[[#This Row],[Referral Date]]))=0,"",IFERROR(NETWORKDAYS(Table2[[#This Row],[Referral Date]],EOMONTH(DATE('Reporting Month'!$B$2,'Reporting Month'!$B$1,1),0),Holidays),-NETWORKDAYS(EOMONTH(DATE('Reporting Month'!$B$2,'Reporting Month'!$B$1,1),0),Table2[[#This Row],[Referral Date]],Holidays)))</f>
        <v/>
      </c>
      <c r="AF118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83" s="4" t="str">
        <f>IF(OR(Table2[[#This Row],[Referral Date]]="",Table2[[#This Row],[FTC Screening Date]]=""),"",IFERROR(DATEDIF(Table2[[#This Row],[Referral Date]],Table2[[#This Row],[FTC Screening Date]],"d"),IFERROR(IF(DATEDIF(Table2[[#This Row],[FTC Screening Date]],Table2[[#This Row],[Referral Date]],"d")&gt;0,0,""),"")))</f>
        <v/>
      </c>
      <c r="AH1183" s="4" t="str">
        <f>IFERROR(VLOOKUP(Table2[[#This Row],[Agency Name]],'Dropdown Values'!A:B,2,FALSE),"")</f>
        <v/>
      </c>
      <c r="AI1183" s="2" t="str">
        <f>IF(OR(Table2[[#This Row],[Current Investigation Start Date]]="",Table2[[#This Row],[Referral Date]]=""),"",IFERROR(NETWORKDAYS(I1183,J1183,Holidays),""))</f>
        <v/>
      </c>
      <c r="AJ1183" s="2" t="str">
        <f>IF(OR(Table2[[#This Row],[Initial Engagement Attempt Date]]="",Table2[[#This Row],[FTC Screening Date]]=""),"",IFERROR(NETWORKDAYS(Table2[[#This Row],[Initial Engagement Attempt Date]],Table2[[#This Row],[FTC Screening Date]],Holidays),""))</f>
        <v/>
      </c>
      <c r="AK118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83" s="4">
        <f>COUNTIFS(Table2[Agency Name],Table2[[#This Row],[Agency Name]],Table2[Client ID],Table2[[#This Row],[Client ID]])</f>
        <v>0</v>
      </c>
    </row>
    <row r="1184" spans="12:38">
      <c r="L1184" s="13"/>
      <c r="M1184" s="13"/>
      <c r="N1184" s="13"/>
      <c r="P1184" s="13"/>
      <c r="W1184" s="13"/>
      <c r="X1184" s="13"/>
      <c r="AA118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8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84" s="4" t="str" cm="1">
        <f t="array" aca="1" ref="AC118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84" s="4">
        <f ca="1">LEN(Table2[[#This Row],[Data Checks]])</f>
        <v>0</v>
      </c>
      <c r="AE1184" s="4" t="str">
        <f>IF(LEN(TRIM(Table2[[#This Row],[Referral Date]]))=0,"",IFERROR(NETWORKDAYS(Table2[[#This Row],[Referral Date]],EOMONTH(DATE('Reporting Month'!$B$2,'Reporting Month'!$B$1,1),0),Holidays),-NETWORKDAYS(EOMONTH(DATE('Reporting Month'!$B$2,'Reporting Month'!$B$1,1),0),Table2[[#This Row],[Referral Date]],Holidays)))</f>
        <v/>
      </c>
      <c r="AF118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84" s="4" t="str">
        <f>IF(OR(Table2[[#This Row],[Referral Date]]="",Table2[[#This Row],[FTC Screening Date]]=""),"",IFERROR(DATEDIF(Table2[[#This Row],[Referral Date]],Table2[[#This Row],[FTC Screening Date]],"d"),IFERROR(IF(DATEDIF(Table2[[#This Row],[FTC Screening Date]],Table2[[#This Row],[Referral Date]],"d")&gt;0,0,""),"")))</f>
        <v/>
      </c>
      <c r="AH1184" s="4" t="str">
        <f>IFERROR(VLOOKUP(Table2[[#This Row],[Agency Name]],'Dropdown Values'!A:B,2,FALSE),"")</f>
        <v/>
      </c>
      <c r="AI1184" s="2" t="str">
        <f>IF(OR(Table2[[#This Row],[Current Investigation Start Date]]="",Table2[[#This Row],[Referral Date]]=""),"",IFERROR(NETWORKDAYS(I1184,J1184,Holidays),""))</f>
        <v/>
      </c>
      <c r="AJ1184" s="2" t="str">
        <f>IF(OR(Table2[[#This Row],[Initial Engagement Attempt Date]]="",Table2[[#This Row],[FTC Screening Date]]=""),"",IFERROR(NETWORKDAYS(Table2[[#This Row],[Initial Engagement Attempt Date]],Table2[[#This Row],[FTC Screening Date]],Holidays),""))</f>
        <v/>
      </c>
      <c r="AK118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84" s="4">
        <f>COUNTIFS(Table2[Agency Name],Table2[[#This Row],[Agency Name]],Table2[Client ID],Table2[[#This Row],[Client ID]])</f>
        <v>0</v>
      </c>
    </row>
    <row r="1185" spans="12:38">
      <c r="L1185" s="13"/>
      <c r="M1185" s="13"/>
      <c r="N1185" s="13"/>
      <c r="P1185" s="13"/>
      <c r="W1185" s="13"/>
      <c r="X1185" s="13"/>
      <c r="AA118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8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85" s="4" t="str" cm="1">
        <f t="array" aca="1" ref="AC118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85" s="4">
        <f ca="1">LEN(Table2[[#This Row],[Data Checks]])</f>
        <v>0</v>
      </c>
      <c r="AE1185" s="4" t="str">
        <f>IF(LEN(TRIM(Table2[[#This Row],[Referral Date]]))=0,"",IFERROR(NETWORKDAYS(Table2[[#This Row],[Referral Date]],EOMONTH(DATE('Reporting Month'!$B$2,'Reporting Month'!$B$1,1),0),Holidays),-NETWORKDAYS(EOMONTH(DATE('Reporting Month'!$B$2,'Reporting Month'!$B$1,1),0),Table2[[#This Row],[Referral Date]],Holidays)))</f>
        <v/>
      </c>
      <c r="AF118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85" s="4" t="str">
        <f>IF(OR(Table2[[#This Row],[Referral Date]]="",Table2[[#This Row],[FTC Screening Date]]=""),"",IFERROR(DATEDIF(Table2[[#This Row],[Referral Date]],Table2[[#This Row],[FTC Screening Date]],"d"),IFERROR(IF(DATEDIF(Table2[[#This Row],[FTC Screening Date]],Table2[[#This Row],[Referral Date]],"d")&gt;0,0,""),"")))</f>
        <v/>
      </c>
      <c r="AH1185" s="4" t="str">
        <f>IFERROR(VLOOKUP(Table2[[#This Row],[Agency Name]],'Dropdown Values'!A:B,2,FALSE),"")</f>
        <v/>
      </c>
      <c r="AI1185" s="2" t="str">
        <f>IF(OR(Table2[[#This Row],[Current Investigation Start Date]]="",Table2[[#This Row],[Referral Date]]=""),"",IFERROR(NETWORKDAYS(I1185,J1185,Holidays),""))</f>
        <v/>
      </c>
      <c r="AJ1185" s="2" t="str">
        <f>IF(OR(Table2[[#This Row],[Initial Engagement Attempt Date]]="",Table2[[#This Row],[FTC Screening Date]]=""),"",IFERROR(NETWORKDAYS(Table2[[#This Row],[Initial Engagement Attempt Date]],Table2[[#This Row],[FTC Screening Date]],Holidays),""))</f>
        <v/>
      </c>
      <c r="AK118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85" s="4">
        <f>COUNTIFS(Table2[Agency Name],Table2[[#This Row],[Agency Name]],Table2[Client ID],Table2[[#This Row],[Client ID]])</f>
        <v>0</v>
      </c>
    </row>
    <row r="1186" spans="12:38">
      <c r="L1186" s="13"/>
      <c r="M1186" s="13"/>
      <c r="N1186" s="13"/>
      <c r="P1186" s="13"/>
      <c r="W1186" s="13"/>
      <c r="X1186" s="13"/>
      <c r="AA118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8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86" s="4" t="str" cm="1">
        <f t="array" aca="1" ref="AC118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86" s="4">
        <f ca="1">LEN(Table2[[#This Row],[Data Checks]])</f>
        <v>0</v>
      </c>
      <c r="AE1186" s="4" t="str">
        <f>IF(LEN(TRIM(Table2[[#This Row],[Referral Date]]))=0,"",IFERROR(NETWORKDAYS(Table2[[#This Row],[Referral Date]],EOMONTH(DATE('Reporting Month'!$B$2,'Reporting Month'!$B$1,1),0),Holidays),-NETWORKDAYS(EOMONTH(DATE('Reporting Month'!$B$2,'Reporting Month'!$B$1,1),0),Table2[[#This Row],[Referral Date]],Holidays)))</f>
        <v/>
      </c>
      <c r="AF118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86" s="4" t="str">
        <f>IF(OR(Table2[[#This Row],[Referral Date]]="",Table2[[#This Row],[FTC Screening Date]]=""),"",IFERROR(DATEDIF(Table2[[#This Row],[Referral Date]],Table2[[#This Row],[FTC Screening Date]],"d"),IFERROR(IF(DATEDIF(Table2[[#This Row],[FTC Screening Date]],Table2[[#This Row],[Referral Date]],"d")&gt;0,0,""),"")))</f>
        <v/>
      </c>
      <c r="AH1186" s="4" t="str">
        <f>IFERROR(VLOOKUP(Table2[[#This Row],[Agency Name]],'Dropdown Values'!A:B,2,FALSE),"")</f>
        <v/>
      </c>
      <c r="AI1186" s="2" t="str">
        <f>IF(OR(Table2[[#This Row],[Current Investigation Start Date]]="",Table2[[#This Row],[Referral Date]]=""),"",IFERROR(NETWORKDAYS(I1186,J1186,Holidays),""))</f>
        <v/>
      </c>
      <c r="AJ1186" s="2" t="str">
        <f>IF(OR(Table2[[#This Row],[Initial Engagement Attempt Date]]="",Table2[[#This Row],[FTC Screening Date]]=""),"",IFERROR(NETWORKDAYS(Table2[[#This Row],[Initial Engagement Attempt Date]],Table2[[#This Row],[FTC Screening Date]],Holidays),""))</f>
        <v/>
      </c>
      <c r="AK118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86" s="4">
        <f>COUNTIFS(Table2[Agency Name],Table2[[#This Row],[Agency Name]],Table2[Client ID],Table2[[#This Row],[Client ID]])</f>
        <v>0</v>
      </c>
    </row>
    <row r="1187" spans="12:38">
      <c r="L1187" s="13"/>
      <c r="M1187" s="13"/>
      <c r="N1187" s="13"/>
      <c r="P1187" s="13"/>
      <c r="W1187" s="13"/>
      <c r="X1187" s="13"/>
      <c r="AA118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8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87" s="4" t="str" cm="1">
        <f t="array" aca="1" ref="AC118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87" s="4">
        <f ca="1">LEN(Table2[[#This Row],[Data Checks]])</f>
        <v>0</v>
      </c>
      <c r="AE1187" s="4" t="str">
        <f>IF(LEN(TRIM(Table2[[#This Row],[Referral Date]]))=0,"",IFERROR(NETWORKDAYS(Table2[[#This Row],[Referral Date]],EOMONTH(DATE('Reporting Month'!$B$2,'Reporting Month'!$B$1,1),0),Holidays),-NETWORKDAYS(EOMONTH(DATE('Reporting Month'!$B$2,'Reporting Month'!$B$1,1),0),Table2[[#This Row],[Referral Date]],Holidays)))</f>
        <v/>
      </c>
      <c r="AF118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87" s="4" t="str">
        <f>IF(OR(Table2[[#This Row],[Referral Date]]="",Table2[[#This Row],[FTC Screening Date]]=""),"",IFERROR(DATEDIF(Table2[[#This Row],[Referral Date]],Table2[[#This Row],[FTC Screening Date]],"d"),IFERROR(IF(DATEDIF(Table2[[#This Row],[FTC Screening Date]],Table2[[#This Row],[Referral Date]],"d")&gt;0,0,""),"")))</f>
        <v/>
      </c>
      <c r="AH1187" s="4" t="str">
        <f>IFERROR(VLOOKUP(Table2[[#This Row],[Agency Name]],'Dropdown Values'!A:B,2,FALSE),"")</f>
        <v/>
      </c>
      <c r="AI1187" s="2" t="str">
        <f>IF(OR(Table2[[#This Row],[Current Investigation Start Date]]="",Table2[[#This Row],[Referral Date]]=""),"",IFERROR(NETWORKDAYS(I1187,J1187,Holidays),""))</f>
        <v/>
      </c>
      <c r="AJ1187" s="2" t="str">
        <f>IF(OR(Table2[[#This Row],[Initial Engagement Attempt Date]]="",Table2[[#This Row],[FTC Screening Date]]=""),"",IFERROR(NETWORKDAYS(Table2[[#This Row],[Initial Engagement Attempt Date]],Table2[[#This Row],[FTC Screening Date]],Holidays),""))</f>
        <v/>
      </c>
      <c r="AK118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87" s="4">
        <f>COUNTIFS(Table2[Agency Name],Table2[[#This Row],[Agency Name]],Table2[Client ID],Table2[[#This Row],[Client ID]])</f>
        <v>0</v>
      </c>
    </row>
    <row r="1188" spans="12:38">
      <c r="L1188" s="13"/>
      <c r="M1188" s="13"/>
      <c r="N1188" s="13"/>
      <c r="P1188" s="13"/>
      <c r="W1188" s="13"/>
      <c r="X1188" s="13"/>
      <c r="AA118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8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88" s="4" t="str" cm="1">
        <f t="array" aca="1" ref="AC118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88" s="4">
        <f ca="1">LEN(Table2[[#This Row],[Data Checks]])</f>
        <v>0</v>
      </c>
      <c r="AE1188" s="4" t="str">
        <f>IF(LEN(TRIM(Table2[[#This Row],[Referral Date]]))=0,"",IFERROR(NETWORKDAYS(Table2[[#This Row],[Referral Date]],EOMONTH(DATE('Reporting Month'!$B$2,'Reporting Month'!$B$1,1),0),Holidays),-NETWORKDAYS(EOMONTH(DATE('Reporting Month'!$B$2,'Reporting Month'!$B$1,1),0),Table2[[#This Row],[Referral Date]],Holidays)))</f>
        <v/>
      </c>
      <c r="AF118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88" s="4" t="str">
        <f>IF(OR(Table2[[#This Row],[Referral Date]]="",Table2[[#This Row],[FTC Screening Date]]=""),"",IFERROR(DATEDIF(Table2[[#This Row],[Referral Date]],Table2[[#This Row],[FTC Screening Date]],"d"),IFERROR(IF(DATEDIF(Table2[[#This Row],[FTC Screening Date]],Table2[[#This Row],[Referral Date]],"d")&gt;0,0,""),"")))</f>
        <v/>
      </c>
      <c r="AH1188" s="4" t="str">
        <f>IFERROR(VLOOKUP(Table2[[#This Row],[Agency Name]],'Dropdown Values'!A:B,2,FALSE),"")</f>
        <v/>
      </c>
      <c r="AI1188" s="2" t="str">
        <f>IF(OR(Table2[[#This Row],[Current Investigation Start Date]]="",Table2[[#This Row],[Referral Date]]=""),"",IFERROR(NETWORKDAYS(I1188,J1188,Holidays),""))</f>
        <v/>
      </c>
      <c r="AJ1188" s="2" t="str">
        <f>IF(OR(Table2[[#This Row],[Initial Engagement Attempt Date]]="",Table2[[#This Row],[FTC Screening Date]]=""),"",IFERROR(NETWORKDAYS(Table2[[#This Row],[Initial Engagement Attempt Date]],Table2[[#This Row],[FTC Screening Date]],Holidays),""))</f>
        <v/>
      </c>
      <c r="AK118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88" s="4">
        <f>COUNTIFS(Table2[Agency Name],Table2[[#This Row],[Agency Name]],Table2[Client ID],Table2[[#This Row],[Client ID]])</f>
        <v>0</v>
      </c>
    </row>
    <row r="1189" spans="12:38">
      <c r="L1189" s="13"/>
      <c r="M1189" s="13"/>
      <c r="N1189" s="13"/>
      <c r="P1189" s="13"/>
      <c r="W1189" s="13"/>
      <c r="X1189" s="13"/>
      <c r="AA118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8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89" s="4" t="str" cm="1">
        <f t="array" aca="1" ref="AC118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89" s="4">
        <f ca="1">LEN(Table2[[#This Row],[Data Checks]])</f>
        <v>0</v>
      </c>
      <c r="AE1189" s="4" t="str">
        <f>IF(LEN(TRIM(Table2[[#This Row],[Referral Date]]))=0,"",IFERROR(NETWORKDAYS(Table2[[#This Row],[Referral Date]],EOMONTH(DATE('Reporting Month'!$B$2,'Reporting Month'!$B$1,1),0),Holidays),-NETWORKDAYS(EOMONTH(DATE('Reporting Month'!$B$2,'Reporting Month'!$B$1,1),0),Table2[[#This Row],[Referral Date]],Holidays)))</f>
        <v/>
      </c>
      <c r="AF118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89" s="4" t="str">
        <f>IF(OR(Table2[[#This Row],[Referral Date]]="",Table2[[#This Row],[FTC Screening Date]]=""),"",IFERROR(DATEDIF(Table2[[#This Row],[Referral Date]],Table2[[#This Row],[FTC Screening Date]],"d"),IFERROR(IF(DATEDIF(Table2[[#This Row],[FTC Screening Date]],Table2[[#This Row],[Referral Date]],"d")&gt;0,0,""),"")))</f>
        <v/>
      </c>
      <c r="AH1189" s="4" t="str">
        <f>IFERROR(VLOOKUP(Table2[[#This Row],[Agency Name]],'Dropdown Values'!A:B,2,FALSE),"")</f>
        <v/>
      </c>
      <c r="AI1189" s="2" t="str">
        <f>IF(OR(Table2[[#This Row],[Current Investigation Start Date]]="",Table2[[#This Row],[Referral Date]]=""),"",IFERROR(NETWORKDAYS(I1189,J1189,Holidays),""))</f>
        <v/>
      </c>
      <c r="AJ1189" s="2" t="str">
        <f>IF(OR(Table2[[#This Row],[Initial Engagement Attempt Date]]="",Table2[[#This Row],[FTC Screening Date]]=""),"",IFERROR(NETWORKDAYS(Table2[[#This Row],[Initial Engagement Attempt Date]],Table2[[#This Row],[FTC Screening Date]],Holidays),""))</f>
        <v/>
      </c>
      <c r="AK118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89" s="4">
        <f>COUNTIFS(Table2[Agency Name],Table2[[#This Row],[Agency Name]],Table2[Client ID],Table2[[#This Row],[Client ID]])</f>
        <v>0</v>
      </c>
    </row>
    <row r="1190" spans="12:38">
      <c r="L1190" s="13"/>
      <c r="M1190" s="13"/>
      <c r="N1190" s="13"/>
      <c r="P1190" s="13"/>
      <c r="W1190" s="13"/>
      <c r="X1190" s="13"/>
      <c r="AA119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9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90" s="4" t="str" cm="1">
        <f t="array" aca="1" ref="AC119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90" s="4">
        <f ca="1">LEN(Table2[[#This Row],[Data Checks]])</f>
        <v>0</v>
      </c>
      <c r="AE1190" s="4" t="str">
        <f>IF(LEN(TRIM(Table2[[#This Row],[Referral Date]]))=0,"",IFERROR(NETWORKDAYS(Table2[[#This Row],[Referral Date]],EOMONTH(DATE('Reporting Month'!$B$2,'Reporting Month'!$B$1,1),0),Holidays),-NETWORKDAYS(EOMONTH(DATE('Reporting Month'!$B$2,'Reporting Month'!$B$1,1),0),Table2[[#This Row],[Referral Date]],Holidays)))</f>
        <v/>
      </c>
      <c r="AF119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90" s="4" t="str">
        <f>IF(OR(Table2[[#This Row],[Referral Date]]="",Table2[[#This Row],[FTC Screening Date]]=""),"",IFERROR(DATEDIF(Table2[[#This Row],[Referral Date]],Table2[[#This Row],[FTC Screening Date]],"d"),IFERROR(IF(DATEDIF(Table2[[#This Row],[FTC Screening Date]],Table2[[#This Row],[Referral Date]],"d")&gt;0,0,""),"")))</f>
        <v/>
      </c>
      <c r="AH1190" s="4" t="str">
        <f>IFERROR(VLOOKUP(Table2[[#This Row],[Agency Name]],'Dropdown Values'!A:B,2,FALSE),"")</f>
        <v/>
      </c>
      <c r="AI1190" s="2" t="str">
        <f>IF(OR(Table2[[#This Row],[Current Investigation Start Date]]="",Table2[[#This Row],[Referral Date]]=""),"",IFERROR(NETWORKDAYS(I1190,J1190,Holidays),""))</f>
        <v/>
      </c>
      <c r="AJ1190" s="2" t="str">
        <f>IF(OR(Table2[[#This Row],[Initial Engagement Attempt Date]]="",Table2[[#This Row],[FTC Screening Date]]=""),"",IFERROR(NETWORKDAYS(Table2[[#This Row],[Initial Engagement Attempt Date]],Table2[[#This Row],[FTC Screening Date]],Holidays),""))</f>
        <v/>
      </c>
      <c r="AK119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90" s="4">
        <f>COUNTIFS(Table2[Agency Name],Table2[[#This Row],[Agency Name]],Table2[Client ID],Table2[[#This Row],[Client ID]])</f>
        <v>0</v>
      </c>
    </row>
    <row r="1191" spans="12:38">
      <c r="L1191" s="13"/>
      <c r="M1191" s="13"/>
      <c r="N1191" s="13"/>
      <c r="P1191" s="13"/>
      <c r="W1191" s="13"/>
      <c r="X1191" s="13"/>
      <c r="AA119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9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91" s="4" t="str" cm="1">
        <f t="array" aca="1" ref="AC119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91" s="4">
        <f ca="1">LEN(Table2[[#This Row],[Data Checks]])</f>
        <v>0</v>
      </c>
      <c r="AE1191" s="4" t="str">
        <f>IF(LEN(TRIM(Table2[[#This Row],[Referral Date]]))=0,"",IFERROR(NETWORKDAYS(Table2[[#This Row],[Referral Date]],EOMONTH(DATE('Reporting Month'!$B$2,'Reporting Month'!$B$1,1),0),Holidays),-NETWORKDAYS(EOMONTH(DATE('Reporting Month'!$B$2,'Reporting Month'!$B$1,1),0),Table2[[#This Row],[Referral Date]],Holidays)))</f>
        <v/>
      </c>
      <c r="AF119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91" s="4" t="str">
        <f>IF(OR(Table2[[#This Row],[Referral Date]]="",Table2[[#This Row],[FTC Screening Date]]=""),"",IFERROR(DATEDIF(Table2[[#This Row],[Referral Date]],Table2[[#This Row],[FTC Screening Date]],"d"),IFERROR(IF(DATEDIF(Table2[[#This Row],[FTC Screening Date]],Table2[[#This Row],[Referral Date]],"d")&gt;0,0,""),"")))</f>
        <v/>
      </c>
      <c r="AH1191" s="4" t="str">
        <f>IFERROR(VLOOKUP(Table2[[#This Row],[Agency Name]],'Dropdown Values'!A:B,2,FALSE),"")</f>
        <v/>
      </c>
      <c r="AI1191" s="2" t="str">
        <f>IF(OR(Table2[[#This Row],[Current Investigation Start Date]]="",Table2[[#This Row],[Referral Date]]=""),"",IFERROR(NETWORKDAYS(I1191,J1191,Holidays),""))</f>
        <v/>
      </c>
      <c r="AJ1191" s="2" t="str">
        <f>IF(OR(Table2[[#This Row],[Initial Engagement Attempt Date]]="",Table2[[#This Row],[FTC Screening Date]]=""),"",IFERROR(NETWORKDAYS(Table2[[#This Row],[Initial Engagement Attempt Date]],Table2[[#This Row],[FTC Screening Date]],Holidays),""))</f>
        <v/>
      </c>
      <c r="AK119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91" s="4">
        <f>COUNTIFS(Table2[Agency Name],Table2[[#This Row],[Agency Name]],Table2[Client ID],Table2[[#This Row],[Client ID]])</f>
        <v>0</v>
      </c>
    </row>
    <row r="1192" spans="12:38">
      <c r="L1192" s="13"/>
      <c r="M1192" s="13"/>
      <c r="N1192" s="13"/>
      <c r="P1192" s="13"/>
      <c r="W1192" s="13"/>
      <c r="X1192" s="13"/>
      <c r="AA119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9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92" s="4" t="str" cm="1">
        <f t="array" aca="1" ref="AC119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92" s="4">
        <f ca="1">LEN(Table2[[#This Row],[Data Checks]])</f>
        <v>0</v>
      </c>
      <c r="AE1192" s="4" t="str">
        <f>IF(LEN(TRIM(Table2[[#This Row],[Referral Date]]))=0,"",IFERROR(NETWORKDAYS(Table2[[#This Row],[Referral Date]],EOMONTH(DATE('Reporting Month'!$B$2,'Reporting Month'!$B$1,1),0),Holidays),-NETWORKDAYS(EOMONTH(DATE('Reporting Month'!$B$2,'Reporting Month'!$B$1,1),0),Table2[[#This Row],[Referral Date]],Holidays)))</f>
        <v/>
      </c>
      <c r="AF119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92" s="4" t="str">
        <f>IF(OR(Table2[[#This Row],[Referral Date]]="",Table2[[#This Row],[FTC Screening Date]]=""),"",IFERROR(DATEDIF(Table2[[#This Row],[Referral Date]],Table2[[#This Row],[FTC Screening Date]],"d"),IFERROR(IF(DATEDIF(Table2[[#This Row],[FTC Screening Date]],Table2[[#This Row],[Referral Date]],"d")&gt;0,0,""),"")))</f>
        <v/>
      </c>
      <c r="AH1192" s="4" t="str">
        <f>IFERROR(VLOOKUP(Table2[[#This Row],[Agency Name]],'Dropdown Values'!A:B,2,FALSE),"")</f>
        <v/>
      </c>
      <c r="AI1192" s="2" t="str">
        <f>IF(OR(Table2[[#This Row],[Current Investigation Start Date]]="",Table2[[#This Row],[Referral Date]]=""),"",IFERROR(NETWORKDAYS(I1192,J1192,Holidays),""))</f>
        <v/>
      </c>
      <c r="AJ1192" s="2" t="str">
        <f>IF(OR(Table2[[#This Row],[Initial Engagement Attempt Date]]="",Table2[[#This Row],[FTC Screening Date]]=""),"",IFERROR(NETWORKDAYS(Table2[[#This Row],[Initial Engagement Attempt Date]],Table2[[#This Row],[FTC Screening Date]],Holidays),""))</f>
        <v/>
      </c>
      <c r="AK119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92" s="4">
        <f>COUNTIFS(Table2[Agency Name],Table2[[#This Row],[Agency Name]],Table2[Client ID],Table2[[#This Row],[Client ID]])</f>
        <v>0</v>
      </c>
    </row>
    <row r="1193" spans="12:38">
      <c r="L1193" s="13"/>
      <c r="M1193" s="13"/>
      <c r="N1193" s="13"/>
      <c r="P1193" s="13"/>
      <c r="W1193" s="13"/>
      <c r="X1193" s="13"/>
      <c r="AA119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9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93" s="4" t="str" cm="1">
        <f t="array" aca="1" ref="AC119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93" s="4">
        <f ca="1">LEN(Table2[[#This Row],[Data Checks]])</f>
        <v>0</v>
      </c>
      <c r="AE1193" s="4" t="str">
        <f>IF(LEN(TRIM(Table2[[#This Row],[Referral Date]]))=0,"",IFERROR(NETWORKDAYS(Table2[[#This Row],[Referral Date]],EOMONTH(DATE('Reporting Month'!$B$2,'Reporting Month'!$B$1,1),0),Holidays),-NETWORKDAYS(EOMONTH(DATE('Reporting Month'!$B$2,'Reporting Month'!$B$1,1),0),Table2[[#This Row],[Referral Date]],Holidays)))</f>
        <v/>
      </c>
      <c r="AF119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93" s="4" t="str">
        <f>IF(OR(Table2[[#This Row],[Referral Date]]="",Table2[[#This Row],[FTC Screening Date]]=""),"",IFERROR(DATEDIF(Table2[[#This Row],[Referral Date]],Table2[[#This Row],[FTC Screening Date]],"d"),IFERROR(IF(DATEDIF(Table2[[#This Row],[FTC Screening Date]],Table2[[#This Row],[Referral Date]],"d")&gt;0,0,""),"")))</f>
        <v/>
      </c>
      <c r="AH1193" s="4" t="str">
        <f>IFERROR(VLOOKUP(Table2[[#This Row],[Agency Name]],'Dropdown Values'!A:B,2,FALSE),"")</f>
        <v/>
      </c>
      <c r="AI1193" s="2" t="str">
        <f>IF(OR(Table2[[#This Row],[Current Investigation Start Date]]="",Table2[[#This Row],[Referral Date]]=""),"",IFERROR(NETWORKDAYS(I1193,J1193,Holidays),""))</f>
        <v/>
      </c>
      <c r="AJ1193" s="2" t="str">
        <f>IF(OR(Table2[[#This Row],[Initial Engagement Attempt Date]]="",Table2[[#This Row],[FTC Screening Date]]=""),"",IFERROR(NETWORKDAYS(Table2[[#This Row],[Initial Engagement Attempt Date]],Table2[[#This Row],[FTC Screening Date]],Holidays),""))</f>
        <v/>
      </c>
      <c r="AK119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93" s="4">
        <f>COUNTIFS(Table2[Agency Name],Table2[[#This Row],[Agency Name]],Table2[Client ID],Table2[[#This Row],[Client ID]])</f>
        <v>0</v>
      </c>
    </row>
    <row r="1194" spans="12:38">
      <c r="L1194" s="13"/>
      <c r="M1194" s="13"/>
      <c r="N1194" s="13"/>
      <c r="P1194" s="13"/>
      <c r="W1194" s="13"/>
      <c r="X1194" s="13"/>
      <c r="AA119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9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94" s="4" t="str" cm="1">
        <f t="array" aca="1" ref="AC119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94" s="4">
        <f ca="1">LEN(Table2[[#This Row],[Data Checks]])</f>
        <v>0</v>
      </c>
      <c r="AE1194" s="4" t="str">
        <f>IF(LEN(TRIM(Table2[[#This Row],[Referral Date]]))=0,"",IFERROR(NETWORKDAYS(Table2[[#This Row],[Referral Date]],EOMONTH(DATE('Reporting Month'!$B$2,'Reporting Month'!$B$1,1),0),Holidays),-NETWORKDAYS(EOMONTH(DATE('Reporting Month'!$B$2,'Reporting Month'!$B$1,1),0),Table2[[#This Row],[Referral Date]],Holidays)))</f>
        <v/>
      </c>
      <c r="AF119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94" s="4" t="str">
        <f>IF(OR(Table2[[#This Row],[Referral Date]]="",Table2[[#This Row],[FTC Screening Date]]=""),"",IFERROR(DATEDIF(Table2[[#This Row],[Referral Date]],Table2[[#This Row],[FTC Screening Date]],"d"),IFERROR(IF(DATEDIF(Table2[[#This Row],[FTC Screening Date]],Table2[[#This Row],[Referral Date]],"d")&gt;0,0,""),"")))</f>
        <v/>
      </c>
      <c r="AH1194" s="4" t="str">
        <f>IFERROR(VLOOKUP(Table2[[#This Row],[Agency Name]],'Dropdown Values'!A:B,2,FALSE),"")</f>
        <v/>
      </c>
      <c r="AI1194" s="2" t="str">
        <f>IF(OR(Table2[[#This Row],[Current Investigation Start Date]]="",Table2[[#This Row],[Referral Date]]=""),"",IFERROR(NETWORKDAYS(I1194,J1194,Holidays),""))</f>
        <v/>
      </c>
      <c r="AJ1194" s="2" t="str">
        <f>IF(OR(Table2[[#This Row],[Initial Engagement Attempt Date]]="",Table2[[#This Row],[FTC Screening Date]]=""),"",IFERROR(NETWORKDAYS(Table2[[#This Row],[Initial Engagement Attempt Date]],Table2[[#This Row],[FTC Screening Date]],Holidays),""))</f>
        <v/>
      </c>
      <c r="AK119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94" s="4">
        <f>COUNTIFS(Table2[Agency Name],Table2[[#This Row],[Agency Name]],Table2[Client ID],Table2[[#This Row],[Client ID]])</f>
        <v>0</v>
      </c>
    </row>
    <row r="1195" spans="12:38">
      <c r="L1195" s="13"/>
      <c r="M1195" s="13"/>
      <c r="N1195" s="13"/>
      <c r="P1195" s="13"/>
      <c r="W1195" s="13"/>
      <c r="X1195" s="13"/>
      <c r="AA119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9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95" s="4" t="str" cm="1">
        <f t="array" aca="1" ref="AC119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95" s="4">
        <f ca="1">LEN(Table2[[#This Row],[Data Checks]])</f>
        <v>0</v>
      </c>
      <c r="AE1195" s="4" t="str">
        <f>IF(LEN(TRIM(Table2[[#This Row],[Referral Date]]))=0,"",IFERROR(NETWORKDAYS(Table2[[#This Row],[Referral Date]],EOMONTH(DATE('Reporting Month'!$B$2,'Reporting Month'!$B$1,1),0),Holidays),-NETWORKDAYS(EOMONTH(DATE('Reporting Month'!$B$2,'Reporting Month'!$B$1,1),0),Table2[[#This Row],[Referral Date]],Holidays)))</f>
        <v/>
      </c>
      <c r="AF119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95" s="4" t="str">
        <f>IF(OR(Table2[[#This Row],[Referral Date]]="",Table2[[#This Row],[FTC Screening Date]]=""),"",IFERROR(DATEDIF(Table2[[#This Row],[Referral Date]],Table2[[#This Row],[FTC Screening Date]],"d"),IFERROR(IF(DATEDIF(Table2[[#This Row],[FTC Screening Date]],Table2[[#This Row],[Referral Date]],"d")&gt;0,0,""),"")))</f>
        <v/>
      </c>
      <c r="AH1195" s="4" t="str">
        <f>IFERROR(VLOOKUP(Table2[[#This Row],[Agency Name]],'Dropdown Values'!A:B,2,FALSE),"")</f>
        <v/>
      </c>
      <c r="AI1195" s="2" t="str">
        <f>IF(OR(Table2[[#This Row],[Current Investigation Start Date]]="",Table2[[#This Row],[Referral Date]]=""),"",IFERROR(NETWORKDAYS(I1195,J1195,Holidays),""))</f>
        <v/>
      </c>
      <c r="AJ1195" s="2" t="str">
        <f>IF(OR(Table2[[#This Row],[Initial Engagement Attempt Date]]="",Table2[[#This Row],[FTC Screening Date]]=""),"",IFERROR(NETWORKDAYS(Table2[[#This Row],[Initial Engagement Attempt Date]],Table2[[#This Row],[FTC Screening Date]],Holidays),""))</f>
        <v/>
      </c>
      <c r="AK119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95" s="4">
        <f>COUNTIFS(Table2[Agency Name],Table2[[#This Row],[Agency Name]],Table2[Client ID],Table2[[#This Row],[Client ID]])</f>
        <v>0</v>
      </c>
    </row>
    <row r="1196" spans="12:38">
      <c r="L1196" s="13"/>
      <c r="M1196" s="13"/>
      <c r="N1196" s="13"/>
      <c r="P1196" s="13"/>
      <c r="W1196" s="13"/>
      <c r="X1196" s="13"/>
      <c r="AA119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9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96" s="4" t="str" cm="1">
        <f t="array" aca="1" ref="AC119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96" s="4">
        <f ca="1">LEN(Table2[[#This Row],[Data Checks]])</f>
        <v>0</v>
      </c>
      <c r="AE1196" s="4" t="str">
        <f>IF(LEN(TRIM(Table2[[#This Row],[Referral Date]]))=0,"",IFERROR(NETWORKDAYS(Table2[[#This Row],[Referral Date]],EOMONTH(DATE('Reporting Month'!$B$2,'Reporting Month'!$B$1,1),0),Holidays),-NETWORKDAYS(EOMONTH(DATE('Reporting Month'!$B$2,'Reporting Month'!$B$1,1),0),Table2[[#This Row],[Referral Date]],Holidays)))</f>
        <v/>
      </c>
      <c r="AF119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96" s="4" t="str">
        <f>IF(OR(Table2[[#This Row],[Referral Date]]="",Table2[[#This Row],[FTC Screening Date]]=""),"",IFERROR(DATEDIF(Table2[[#This Row],[Referral Date]],Table2[[#This Row],[FTC Screening Date]],"d"),IFERROR(IF(DATEDIF(Table2[[#This Row],[FTC Screening Date]],Table2[[#This Row],[Referral Date]],"d")&gt;0,0,""),"")))</f>
        <v/>
      </c>
      <c r="AH1196" s="4" t="str">
        <f>IFERROR(VLOOKUP(Table2[[#This Row],[Agency Name]],'Dropdown Values'!A:B,2,FALSE),"")</f>
        <v/>
      </c>
      <c r="AI1196" s="2" t="str">
        <f>IF(OR(Table2[[#This Row],[Current Investigation Start Date]]="",Table2[[#This Row],[Referral Date]]=""),"",IFERROR(NETWORKDAYS(I1196,J1196,Holidays),""))</f>
        <v/>
      </c>
      <c r="AJ1196" s="2" t="str">
        <f>IF(OR(Table2[[#This Row],[Initial Engagement Attempt Date]]="",Table2[[#This Row],[FTC Screening Date]]=""),"",IFERROR(NETWORKDAYS(Table2[[#This Row],[Initial Engagement Attempt Date]],Table2[[#This Row],[FTC Screening Date]],Holidays),""))</f>
        <v/>
      </c>
      <c r="AK119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96" s="4">
        <f>COUNTIFS(Table2[Agency Name],Table2[[#This Row],[Agency Name]],Table2[Client ID],Table2[[#This Row],[Client ID]])</f>
        <v>0</v>
      </c>
    </row>
    <row r="1197" spans="12:38">
      <c r="L1197" s="13"/>
      <c r="M1197" s="13"/>
      <c r="N1197" s="13"/>
      <c r="P1197" s="13"/>
      <c r="W1197" s="13"/>
      <c r="X1197" s="13"/>
      <c r="AA119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9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97" s="4" t="str" cm="1">
        <f t="array" aca="1" ref="AC119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97" s="4">
        <f ca="1">LEN(Table2[[#This Row],[Data Checks]])</f>
        <v>0</v>
      </c>
      <c r="AE1197" s="4" t="str">
        <f>IF(LEN(TRIM(Table2[[#This Row],[Referral Date]]))=0,"",IFERROR(NETWORKDAYS(Table2[[#This Row],[Referral Date]],EOMONTH(DATE('Reporting Month'!$B$2,'Reporting Month'!$B$1,1),0),Holidays),-NETWORKDAYS(EOMONTH(DATE('Reporting Month'!$B$2,'Reporting Month'!$B$1,1),0),Table2[[#This Row],[Referral Date]],Holidays)))</f>
        <v/>
      </c>
      <c r="AF119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97" s="4" t="str">
        <f>IF(OR(Table2[[#This Row],[Referral Date]]="",Table2[[#This Row],[FTC Screening Date]]=""),"",IFERROR(DATEDIF(Table2[[#This Row],[Referral Date]],Table2[[#This Row],[FTC Screening Date]],"d"),IFERROR(IF(DATEDIF(Table2[[#This Row],[FTC Screening Date]],Table2[[#This Row],[Referral Date]],"d")&gt;0,0,""),"")))</f>
        <v/>
      </c>
      <c r="AH1197" s="4" t="str">
        <f>IFERROR(VLOOKUP(Table2[[#This Row],[Agency Name]],'Dropdown Values'!A:B,2,FALSE),"")</f>
        <v/>
      </c>
      <c r="AI1197" s="2" t="str">
        <f>IF(OR(Table2[[#This Row],[Current Investigation Start Date]]="",Table2[[#This Row],[Referral Date]]=""),"",IFERROR(NETWORKDAYS(I1197,J1197,Holidays),""))</f>
        <v/>
      </c>
      <c r="AJ1197" s="2" t="str">
        <f>IF(OR(Table2[[#This Row],[Initial Engagement Attempt Date]]="",Table2[[#This Row],[FTC Screening Date]]=""),"",IFERROR(NETWORKDAYS(Table2[[#This Row],[Initial Engagement Attempt Date]],Table2[[#This Row],[FTC Screening Date]],Holidays),""))</f>
        <v/>
      </c>
      <c r="AK119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97" s="4">
        <f>COUNTIFS(Table2[Agency Name],Table2[[#This Row],[Agency Name]],Table2[Client ID],Table2[[#This Row],[Client ID]])</f>
        <v>0</v>
      </c>
    </row>
    <row r="1198" spans="12:38">
      <c r="L1198" s="13"/>
      <c r="M1198" s="13"/>
      <c r="N1198" s="13"/>
      <c r="P1198" s="13"/>
      <c r="W1198" s="13"/>
      <c r="X1198" s="13"/>
      <c r="AA119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9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98" s="4" t="str" cm="1">
        <f t="array" aca="1" ref="AC119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98" s="4">
        <f ca="1">LEN(Table2[[#This Row],[Data Checks]])</f>
        <v>0</v>
      </c>
      <c r="AE1198" s="4" t="str">
        <f>IF(LEN(TRIM(Table2[[#This Row],[Referral Date]]))=0,"",IFERROR(NETWORKDAYS(Table2[[#This Row],[Referral Date]],EOMONTH(DATE('Reporting Month'!$B$2,'Reporting Month'!$B$1,1),0),Holidays),-NETWORKDAYS(EOMONTH(DATE('Reporting Month'!$B$2,'Reporting Month'!$B$1,1),0),Table2[[#This Row],[Referral Date]],Holidays)))</f>
        <v/>
      </c>
      <c r="AF119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98" s="4" t="str">
        <f>IF(OR(Table2[[#This Row],[Referral Date]]="",Table2[[#This Row],[FTC Screening Date]]=""),"",IFERROR(DATEDIF(Table2[[#This Row],[Referral Date]],Table2[[#This Row],[FTC Screening Date]],"d"),IFERROR(IF(DATEDIF(Table2[[#This Row],[FTC Screening Date]],Table2[[#This Row],[Referral Date]],"d")&gt;0,0,""),"")))</f>
        <v/>
      </c>
      <c r="AH1198" s="4" t="str">
        <f>IFERROR(VLOOKUP(Table2[[#This Row],[Agency Name]],'Dropdown Values'!A:B,2,FALSE),"")</f>
        <v/>
      </c>
      <c r="AI1198" s="2" t="str">
        <f>IF(OR(Table2[[#This Row],[Current Investigation Start Date]]="",Table2[[#This Row],[Referral Date]]=""),"",IFERROR(NETWORKDAYS(I1198,J1198,Holidays),""))</f>
        <v/>
      </c>
      <c r="AJ1198" s="2" t="str">
        <f>IF(OR(Table2[[#This Row],[Initial Engagement Attempt Date]]="",Table2[[#This Row],[FTC Screening Date]]=""),"",IFERROR(NETWORKDAYS(Table2[[#This Row],[Initial Engagement Attempt Date]],Table2[[#This Row],[FTC Screening Date]],Holidays),""))</f>
        <v/>
      </c>
      <c r="AK119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98" s="4">
        <f>COUNTIFS(Table2[Agency Name],Table2[[#This Row],[Agency Name]],Table2[Client ID],Table2[[#This Row],[Client ID]])</f>
        <v>0</v>
      </c>
    </row>
    <row r="1199" spans="12:38">
      <c r="L1199" s="13"/>
      <c r="M1199" s="13"/>
      <c r="N1199" s="13"/>
      <c r="P1199" s="13"/>
      <c r="W1199" s="13"/>
      <c r="X1199" s="13"/>
      <c r="AA119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19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199" s="4" t="str" cm="1">
        <f t="array" aca="1" ref="AC119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199" s="4">
        <f ca="1">LEN(Table2[[#This Row],[Data Checks]])</f>
        <v>0</v>
      </c>
      <c r="AE1199" s="4" t="str">
        <f>IF(LEN(TRIM(Table2[[#This Row],[Referral Date]]))=0,"",IFERROR(NETWORKDAYS(Table2[[#This Row],[Referral Date]],EOMONTH(DATE('Reporting Month'!$B$2,'Reporting Month'!$B$1,1),0),Holidays),-NETWORKDAYS(EOMONTH(DATE('Reporting Month'!$B$2,'Reporting Month'!$B$1,1),0),Table2[[#This Row],[Referral Date]],Holidays)))</f>
        <v/>
      </c>
      <c r="AF119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199" s="4" t="str">
        <f>IF(OR(Table2[[#This Row],[Referral Date]]="",Table2[[#This Row],[FTC Screening Date]]=""),"",IFERROR(DATEDIF(Table2[[#This Row],[Referral Date]],Table2[[#This Row],[FTC Screening Date]],"d"),IFERROR(IF(DATEDIF(Table2[[#This Row],[FTC Screening Date]],Table2[[#This Row],[Referral Date]],"d")&gt;0,0,""),"")))</f>
        <v/>
      </c>
      <c r="AH1199" s="4" t="str">
        <f>IFERROR(VLOOKUP(Table2[[#This Row],[Agency Name]],'Dropdown Values'!A:B,2,FALSE),"")</f>
        <v/>
      </c>
      <c r="AI1199" s="2" t="str">
        <f>IF(OR(Table2[[#This Row],[Current Investigation Start Date]]="",Table2[[#This Row],[Referral Date]]=""),"",IFERROR(NETWORKDAYS(I1199,J1199,Holidays),""))</f>
        <v/>
      </c>
      <c r="AJ1199" s="2" t="str">
        <f>IF(OR(Table2[[#This Row],[Initial Engagement Attempt Date]]="",Table2[[#This Row],[FTC Screening Date]]=""),"",IFERROR(NETWORKDAYS(Table2[[#This Row],[Initial Engagement Attempt Date]],Table2[[#This Row],[FTC Screening Date]],Holidays),""))</f>
        <v/>
      </c>
      <c r="AK119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199" s="4">
        <f>COUNTIFS(Table2[Agency Name],Table2[[#This Row],[Agency Name]],Table2[Client ID],Table2[[#This Row],[Client ID]])</f>
        <v>0</v>
      </c>
    </row>
    <row r="1200" spans="12:38">
      <c r="L1200" s="13"/>
      <c r="M1200" s="13"/>
      <c r="N1200" s="13"/>
      <c r="P1200" s="13"/>
      <c r="W1200" s="13"/>
      <c r="X1200" s="13"/>
      <c r="AA120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0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00" s="4" t="str" cm="1">
        <f t="array" aca="1" ref="AC120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00" s="4">
        <f ca="1">LEN(Table2[[#This Row],[Data Checks]])</f>
        <v>0</v>
      </c>
      <c r="AE1200" s="4" t="str">
        <f>IF(LEN(TRIM(Table2[[#This Row],[Referral Date]]))=0,"",IFERROR(NETWORKDAYS(Table2[[#This Row],[Referral Date]],EOMONTH(DATE('Reporting Month'!$B$2,'Reporting Month'!$B$1,1),0),Holidays),-NETWORKDAYS(EOMONTH(DATE('Reporting Month'!$B$2,'Reporting Month'!$B$1,1),0),Table2[[#This Row],[Referral Date]],Holidays)))</f>
        <v/>
      </c>
      <c r="AF120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00" s="4" t="str">
        <f>IF(OR(Table2[[#This Row],[Referral Date]]="",Table2[[#This Row],[FTC Screening Date]]=""),"",IFERROR(DATEDIF(Table2[[#This Row],[Referral Date]],Table2[[#This Row],[FTC Screening Date]],"d"),IFERROR(IF(DATEDIF(Table2[[#This Row],[FTC Screening Date]],Table2[[#This Row],[Referral Date]],"d")&gt;0,0,""),"")))</f>
        <v/>
      </c>
      <c r="AH1200" s="4" t="str">
        <f>IFERROR(VLOOKUP(Table2[[#This Row],[Agency Name]],'Dropdown Values'!A:B,2,FALSE),"")</f>
        <v/>
      </c>
      <c r="AI1200" s="2" t="str">
        <f>IF(OR(Table2[[#This Row],[Current Investigation Start Date]]="",Table2[[#This Row],[Referral Date]]=""),"",IFERROR(NETWORKDAYS(I1200,J1200,Holidays),""))</f>
        <v/>
      </c>
      <c r="AJ1200" s="2" t="str">
        <f>IF(OR(Table2[[#This Row],[Initial Engagement Attempt Date]]="",Table2[[#This Row],[FTC Screening Date]]=""),"",IFERROR(NETWORKDAYS(Table2[[#This Row],[Initial Engagement Attempt Date]],Table2[[#This Row],[FTC Screening Date]],Holidays),""))</f>
        <v/>
      </c>
      <c r="AK120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00" s="4">
        <f>COUNTIFS(Table2[Agency Name],Table2[[#This Row],[Agency Name]],Table2[Client ID],Table2[[#This Row],[Client ID]])</f>
        <v>0</v>
      </c>
    </row>
    <row r="1201" spans="12:38">
      <c r="L1201" s="13"/>
      <c r="M1201" s="13"/>
      <c r="N1201" s="13"/>
      <c r="P1201" s="13"/>
      <c r="W1201" s="13"/>
      <c r="X1201" s="13"/>
      <c r="AA120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0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01" s="4" t="str" cm="1">
        <f t="array" aca="1" ref="AC120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01" s="4">
        <f ca="1">LEN(Table2[[#This Row],[Data Checks]])</f>
        <v>0</v>
      </c>
      <c r="AE1201" s="4" t="str">
        <f>IF(LEN(TRIM(Table2[[#This Row],[Referral Date]]))=0,"",IFERROR(NETWORKDAYS(Table2[[#This Row],[Referral Date]],EOMONTH(DATE('Reporting Month'!$B$2,'Reporting Month'!$B$1,1),0),Holidays),-NETWORKDAYS(EOMONTH(DATE('Reporting Month'!$B$2,'Reporting Month'!$B$1,1),0),Table2[[#This Row],[Referral Date]],Holidays)))</f>
        <v/>
      </c>
      <c r="AF120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01" s="4" t="str">
        <f>IF(OR(Table2[[#This Row],[Referral Date]]="",Table2[[#This Row],[FTC Screening Date]]=""),"",IFERROR(DATEDIF(Table2[[#This Row],[Referral Date]],Table2[[#This Row],[FTC Screening Date]],"d"),IFERROR(IF(DATEDIF(Table2[[#This Row],[FTC Screening Date]],Table2[[#This Row],[Referral Date]],"d")&gt;0,0,""),"")))</f>
        <v/>
      </c>
      <c r="AH1201" s="4" t="str">
        <f>IFERROR(VLOOKUP(Table2[[#This Row],[Agency Name]],'Dropdown Values'!A:B,2,FALSE),"")</f>
        <v/>
      </c>
      <c r="AI1201" s="2" t="str">
        <f>IF(OR(Table2[[#This Row],[Current Investigation Start Date]]="",Table2[[#This Row],[Referral Date]]=""),"",IFERROR(NETWORKDAYS(I1201,J1201,Holidays),""))</f>
        <v/>
      </c>
      <c r="AJ1201" s="2" t="str">
        <f>IF(OR(Table2[[#This Row],[Initial Engagement Attempt Date]]="",Table2[[#This Row],[FTC Screening Date]]=""),"",IFERROR(NETWORKDAYS(Table2[[#This Row],[Initial Engagement Attempt Date]],Table2[[#This Row],[FTC Screening Date]],Holidays),""))</f>
        <v/>
      </c>
      <c r="AK120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01" s="4">
        <f>COUNTIFS(Table2[Agency Name],Table2[[#This Row],[Agency Name]],Table2[Client ID],Table2[[#This Row],[Client ID]])</f>
        <v>0</v>
      </c>
    </row>
    <row r="1202" spans="12:38">
      <c r="L1202" s="13"/>
      <c r="M1202" s="13"/>
      <c r="N1202" s="13"/>
      <c r="P1202" s="13"/>
      <c r="W1202" s="13"/>
      <c r="X1202" s="13"/>
      <c r="AA120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0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02" s="4" t="str" cm="1">
        <f t="array" aca="1" ref="AC120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02" s="4">
        <f ca="1">LEN(Table2[[#This Row],[Data Checks]])</f>
        <v>0</v>
      </c>
      <c r="AE1202" s="4" t="str">
        <f>IF(LEN(TRIM(Table2[[#This Row],[Referral Date]]))=0,"",IFERROR(NETWORKDAYS(Table2[[#This Row],[Referral Date]],EOMONTH(DATE('Reporting Month'!$B$2,'Reporting Month'!$B$1,1),0),Holidays),-NETWORKDAYS(EOMONTH(DATE('Reporting Month'!$B$2,'Reporting Month'!$B$1,1),0),Table2[[#This Row],[Referral Date]],Holidays)))</f>
        <v/>
      </c>
      <c r="AF120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02" s="4" t="str">
        <f>IF(OR(Table2[[#This Row],[Referral Date]]="",Table2[[#This Row],[FTC Screening Date]]=""),"",IFERROR(DATEDIF(Table2[[#This Row],[Referral Date]],Table2[[#This Row],[FTC Screening Date]],"d"),IFERROR(IF(DATEDIF(Table2[[#This Row],[FTC Screening Date]],Table2[[#This Row],[Referral Date]],"d")&gt;0,0,""),"")))</f>
        <v/>
      </c>
      <c r="AH1202" s="4" t="str">
        <f>IFERROR(VLOOKUP(Table2[[#This Row],[Agency Name]],'Dropdown Values'!A:B,2,FALSE),"")</f>
        <v/>
      </c>
      <c r="AI1202" s="2" t="str">
        <f>IF(OR(Table2[[#This Row],[Current Investigation Start Date]]="",Table2[[#This Row],[Referral Date]]=""),"",IFERROR(NETWORKDAYS(I1202,J1202,Holidays),""))</f>
        <v/>
      </c>
      <c r="AJ1202" s="2" t="str">
        <f>IF(OR(Table2[[#This Row],[Initial Engagement Attempt Date]]="",Table2[[#This Row],[FTC Screening Date]]=""),"",IFERROR(NETWORKDAYS(Table2[[#This Row],[Initial Engagement Attempt Date]],Table2[[#This Row],[FTC Screening Date]],Holidays),""))</f>
        <v/>
      </c>
      <c r="AK120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02" s="4">
        <f>COUNTIFS(Table2[Agency Name],Table2[[#This Row],[Agency Name]],Table2[Client ID],Table2[[#This Row],[Client ID]])</f>
        <v>0</v>
      </c>
    </row>
    <row r="1203" spans="12:38">
      <c r="L1203" s="13"/>
      <c r="M1203" s="13"/>
      <c r="N1203" s="13"/>
      <c r="P1203" s="13"/>
      <c r="W1203" s="13"/>
      <c r="X1203" s="13"/>
      <c r="AA120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0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03" s="4" t="str" cm="1">
        <f t="array" aca="1" ref="AC120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03" s="4">
        <f ca="1">LEN(Table2[[#This Row],[Data Checks]])</f>
        <v>0</v>
      </c>
      <c r="AE1203" s="4" t="str">
        <f>IF(LEN(TRIM(Table2[[#This Row],[Referral Date]]))=0,"",IFERROR(NETWORKDAYS(Table2[[#This Row],[Referral Date]],EOMONTH(DATE('Reporting Month'!$B$2,'Reporting Month'!$B$1,1),0),Holidays),-NETWORKDAYS(EOMONTH(DATE('Reporting Month'!$B$2,'Reporting Month'!$B$1,1),0),Table2[[#This Row],[Referral Date]],Holidays)))</f>
        <v/>
      </c>
      <c r="AF120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03" s="4" t="str">
        <f>IF(OR(Table2[[#This Row],[Referral Date]]="",Table2[[#This Row],[FTC Screening Date]]=""),"",IFERROR(DATEDIF(Table2[[#This Row],[Referral Date]],Table2[[#This Row],[FTC Screening Date]],"d"),IFERROR(IF(DATEDIF(Table2[[#This Row],[FTC Screening Date]],Table2[[#This Row],[Referral Date]],"d")&gt;0,0,""),"")))</f>
        <v/>
      </c>
      <c r="AH1203" s="4" t="str">
        <f>IFERROR(VLOOKUP(Table2[[#This Row],[Agency Name]],'Dropdown Values'!A:B,2,FALSE),"")</f>
        <v/>
      </c>
      <c r="AI1203" s="2" t="str">
        <f>IF(OR(Table2[[#This Row],[Current Investigation Start Date]]="",Table2[[#This Row],[Referral Date]]=""),"",IFERROR(NETWORKDAYS(I1203,J1203,Holidays),""))</f>
        <v/>
      </c>
      <c r="AJ1203" s="2" t="str">
        <f>IF(OR(Table2[[#This Row],[Initial Engagement Attempt Date]]="",Table2[[#This Row],[FTC Screening Date]]=""),"",IFERROR(NETWORKDAYS(Table2[[#This Row],[Initial Engagement Attempt Date]],Table2[[#This Row],[FTC Screening Date]],Holidays),""))</f>
        <v/>
      </c>
      <c r="AK120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03" s="4">
        <f>COUNTIFS(Table2[Agency Name],Table2[[#This Row],[Agency Name]],Table2[Client ID],Table2[[#This Row],[Client ID]])</f>
        <v>0</v>
      </c>
    </row>
    <row r="1204" spans="12:38">
      <c r="L1204" s="13"/>
      <c r="M1204" s="13"/>
      <c r="N1204" s="13"/>
      <c r="P1204" s="13"/>
      <c r="W1204" s="13"/>
      <c r="X1204" s="13"/>
      <c r="AA120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0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04" s="4" t="str" cm="1">
        <f t="array" aca="1" ref="AC120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04" s="4">
        <f ca="1">LEN(Table2[[#This Row],[Data Checks]])</f>
        <v>0</v>
      </c>
      <c r="AE1204" s="4" t="str">
        <f>IF(LEN(TRIM(Table2[[#This Row],[Referral Date]]))=0,"",IFERROR(NETWORKDAYS(Table2[[#This Row],[Referral Date]],EOMONTH(DATE('Reporting Month'!$B$2,'Reporting Month'!$B$1,1),0),Holidays),-NETWORKDAYS(EOMONTH(DATE('Reporting Month'!$B$2,'Reporting Month'!$B$1,1),0),Table2[[#This Row],[Referral Date]],Holidays)))</f>
        <v/>
      </c>
      <c r="AF120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04" s="4" t="str">
        <f>IF(OR(Table2[[#This Row],[Referral Date]]="",Table2[[#This Row],[FTC Screening Date]]=""),"",IFERROR(DATEDIF(Table2[[#This Row],[Referral Date]],Table2[[#This Row],[FTC Screening Date]],"d"),IFERROR(IF(DATEDIF(Table2[[#This Row],[FTC Screening Date]],Table2[[#This Row],[Referral Date]],"d")&gt;0,0,""),"")))</f>
        <v/>
      </c>
      <c r="AH1204" s="4" t="str">
        <f>IFERROR(VLOOKUP(Table2[[#This Row],[Agency Name]],'Dropdown Values'!A:B,2,FALSE),"")</f>
        <v/>
      </c>
      <c r="AI1204" s="2" t="str">
        <f>IF(OR(Table2[[#This Row],[Current Investigation Start Date]]="",Table2[[#This Row],[Referral Date]]=""),"",IFERROR(NETWORKDAYS(I1204,J1204,Holidays),""))</f>
        <v/>
      </c>
      <c r="AJ1204" s="2" t="str">
        <f>IF(OR(Table2[[#This Row],[Initial Engagement Attempt Date]]="",Table2[[#This Row],[FTC Screening Date]]=""),"",IFERROR(NETWORKDAYS(Table2[[#This Row],[Initial Engagement Attempt Date]],Table2[[#This Row],[FTC Screening Date]],Holidays),""))</f>
        <v/>
      </c>
      <c r="AK120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04" s="4">
        <f>COUNTIFS(Table2[Agency Name],Table2[[#This Row],[Agency Name]],Table2[Client ID],Table2[[#This Row],[Client ID]])</f>
        <v>0</v>
      </c>
    </row>
    <row r="1205" spans="12:38">
      <c r="L1205" s="13"/>
      <c r="M1205" s="13"/>
      <c r="N1205" s="13"/>
      <c r="P1205" s="13"/>
      <c r="W1205" s="13"/>
      <c r="X1205" s="13"/>
      <c r="AA120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0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05" s="4" t="str" cm="1">
        <f t="array" aca="1" ref="AC120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05" s="4">
        <f ca="1">LEN(Table2[[#This Row],[Data Checks]])</f>
        <v>0</v>
      </c>
      <c r="AE1205" s="4" t="str">
        <f>IF(LEN(TRIM(Table2[[#This Row],[Referral Date]]))=0,"",IFERROR(NETWORKDAYS(Table2[[#This Row],[Referral Date]],EOMONTH(DATE('Reporting Month'!$B$2,'Reporting Month'!$B$1,1),0),Holidays),-NETWORKDAYS(EOMONTH(DATE('Reporting Month'!$B$2,'Reporting Month'!$B$1,1),0),Table2[[#This Row],[Referral Date]],Holidays)))</f>
        <v/>
      </c>
      <c r="AF120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05" s="4" t="str">
        <f>IF(OR(Table2[[#This Row],[Referral Date]]="",Table2[[#This Row],[FTC Screening Date]]=""),"",IFERROR(DATEDIF(Table2[[#This Row],[Referral Date]],Table2[[#This Row],[FTC Screening Date]],"d"),IFERROR(IF(DATEDIF(Table2[[#This Row],[FTC Screening Date]],Table2[[#This Row],[Referral Date]],"d")&gt;0,0,""),"")))</f>
        <v/>
      </c>
      <c r="AH1205" s="4" t="str">
        <f>IFERROR(VLOOKUP(Table2[[#This Row],[Agency Name]],'Dropdown Values'!A:B,2,FALSE),"")</f>
        <v/>
      </c>
      <c r="AI1205" s="2" t="str">
        <f>IF(OR(Table2[[#This Row],[Current Investigation Start Date]]="",Table2[[#This Row],[Referral Date]]=""),"",IFERROR(NETWORKDAYS(I1205,J1205,Holidays),""))</f>
        <v/>
      </c>
      <c r="AJ1205" s="2" t="str">
        <f>IF(OR(Table2[[#This Row],[Initial Engagement Attempt Date]]="",Table2[[#This Row],[FTC Screening Date]]=""),"",IFERROR(NETWORKDAYS(Table2[[#This Row],[Initial Engagement Attempt Date]],Table2[[#This Row],[FTC Screening Date]],Holidays),""))</f>
        <v/>
      </c>
      <c r="AK120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05" s="4">
        <f>COUNTIFS(Table2[Agency Name],Table2[[#This Row],[Agency Name]],Table2[Client ID],Table2[[#This Row],[Client ID]])</f>
        <v>0</v>
      </c>
    </row>
    <row r="1206" spans="12:38">
      <c r="L1206" s="13"/>
      <c r="M1206" s="13"/>
      <c r="N1206" s="13"/>
      <c r="P1206" s="13"/>
      <c r="W1206" s="13"/>
      <c r="X1206" s="13"/>
      <c r="AA120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0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06" s="4" t="str" cm="1">
        <f t="array" aca="1" ref="AC120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06" s="4">
        <f ca="1">LEN(Table2[[#This Row],[Data Checks]])</f>
        <v>0</v>
      </c>
      <c r="AE1206" s="4" t="str">
        <f>IF(LEN(TRIM(Table2[[#This Row],[Referral Date]]))=0,"",IFERROR(NETWORKDAYS(Table2[[#This Row],[Referral Date]],EOMONTH(DATE('Reporting Month'!$B$2,'Reporting Month'!$B$1,1),0),Holidays),-NETWORKDAYS(EOMONTH(DATE('Reporting Month'!$B$2,'Reporting Month'!$B$1,1),0),Table2[[#This Row],[Referral Date]],Holidays)))</f>
        <v/>
      </c>
      <c r="AF120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06" s="4" t="str">
        <f>IF(OR(Table2[[#This Row],[Referral Date]]="",Table2[[#This Row],[FTC Screening Date]]=""),"",IFERROR(DATEDIF(Table2[[#This Row],[Referral Date]],Table2[[#This Row],[FTC Screening Date]],"d"),IFERROR(IF(DATEDIF(Table2[[#This Row],[FTC Screening Date]],Table2[[#This Row],[Referral Date]],"d")&gt;0,0,""),"")))</f>
        <v/>
      </c>
      <c r="AH1206" s="4" t="str">
        <f>IFERROR(VLOOKUP(Table2[[#This Row],[Agency Name]],'Dropdown Values'!A:B,2,FALSE),"")</f>
        <v/>
      </c>
      <c r="AI1206" s="2" t="str">
        <f>IF(OR(Table2[[#This Row],[Current Investigation Start Date]]="",Table2[[#This Row],[Referral Date]]=""),"",IFERROR(NETWORKDAYS(I1206,J1206,Holidays),""))</f>
        <v/>
      </c>
      <c r="AJ1206" s="2" t="str">
        <f>IF(OR(Table2[[#This Row],[Initial Engagement Attempt Date]]="",Table2[[#This Row],[FTC Screening Date]]=""),"",IFERROR(NETWORKDAYS(Table2[[#This Row],[Initial Engagement Attempt Date]],Table2[[#This Row],[FTC Screening Date]],Holidays),""))</f>
        <v/>
      </c>
      <c r="AK120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06" s="4">
        <f>COUNTIFS(Table2[Agency Name],Table2[[#This Row],[Agency Name]],Table2[Client ID],Table2[[#This Row],[Client ID]])</f>
        <v>0</v>
      </c>
    </row>
    <row r="1207" spans="12:38">
      <c r="L1207" s="13"/>
      <c r="M1207" s="13"/>
      <c r="N1207" s="13"/>
      <c r="P1207" s="13"/>
      <c r="W1207" s="13"/>
      <c r="X1207" s="13"/>
      <c r="AA120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0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07" s="4" t="str" cm="1">
        <f t="array" aca="1" ref="AC120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07" s="4">
        <f ca="1">LEN(Table2[[#This Row],[Data Checks]])</f>
        <v>0</v>
      </c>
      <c r="AE1207" s="4" t="str">
        <f>IF(LEN(TRIM(Table2[[#This Row],[Referral Date]]))=0,"",IFERROR(NETWORKDAYS(Table2[[#This Row],[Referral Date]],EOMONTH(DATE('Reporting Month'!$B$2,'Reporting Month'!$B$1,1),0),Holidays),-NETWORKDAYS(EOMONTH(DATE('Reporting Month'!$B$2,'Reporting Month'!$B$1,1),0),Table2[[#This Row],[Referral Date]],Holidays)))</f>
        <v/>
      </c>
      <c r="AF120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07" s="4" t="str">
        <f>IF(OR(Table2[[#This Row],[Referral Date]]="",Table2[[#This Row],[FTC Screening Date]]=""),"",IFERROR(DATEDIF(Table2[[#This Row],[Referral Date]],Table2[[#This Row],[FTC Screening Date]],"d"),IFERROR(IF(DATEDIF(Table2[[#This Row],[FTC Screening Date]],Table2[[#This Row],[Referral Date]],"d")&gt;0,0,""),"")))</f>
        <v/>
      </c>
      <c r="AH1207" s="4" t="str">
        <f>IFERROR(VLOOKUP(Table2[[#This Row],[Agency Name]],'Dropdown Values'!A:B,2,FALSE),"")</f>
        <v/>
      </c>
      <c r="AI1207" s="2" t="str">
        <f>IF(OR(Table2[[#This Row],[Current Investigation Start Date]]="",Table2[[#This Row],[Referral Date]]=""),"",IFERROR(NETWORKDAYS(I1207,J1207,Holidays),""))</f>
        <v/>
      </c>
      <c r="AJ1207" s="2" t="str">
        <f>IF(OR(Table2[[#This Row],[Initial Engagement Attempt Date]]="",Table2[[#This Row],[FTC Screening Date]]=""),"",IFERROR(NETWORKDAYS(Table2[[#This Row],[Initial Engagement Attempt Date]],Table2[[#This Row],[FTC Screening Date]],Holidays),""))</f>
        <v/>
      </c>
      <c r="AK120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07" s="4">
        <f>COUNTIFS(Table2[Agency Name],Table2[[#This Row],[Agency Name]],Table2[Client ID],Table2[[#This Row],[Client ID]])</f>
        <v>0</v>
      </c>
    </row>
    <row r="1208" spans="12:38">
      <c r="L1208" s="13"/>
      <c r="M1208" s="13"/>
      <c r="N1208" s="13"/>
      <c r="P1208" s="13"/>
      <c r="W1208" s="13"/>
      <c r="X1208" s="13"/>
      <c r="AA120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0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08" s="4" t="str" cm="1">
        <f t="array" aca="1" ref="AC120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08" s="4">
        <f ca="1">LEN(Table2[[#This Row],[Data Checks]])</f>
        <v>0</v>
      </c>
      <c r="AE1208" s="4" t="str">
        <f>IF(LEN(TRIM(Table2[[#This Row],[Referral Date]]))=0,"",IFERROR(NETWORKDAYS(Table2[[#This Row],[Referral Date]],EOMONTH(DATE('Reporting Month'!$B$2,'Reporting Month'!$B$1,1),0),Holidays),-NETWORKDAYS(EOMONTH(DATE('Reporting Month'!$B$2,'Reporting Month'!$B$1,1),0),Table2[[#This Row],[Referral Date]],Holidays)))</f>
        <v/>
      </c>
      <c r="AF120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08" s="4" t="str">
        <f>IF(OR(Table2[[#This Row],[Referral Date]]="",Table2[[#This Row],[FTC Screening Date]]=""),"",IFERROR(DATEDIF(Table2[[#This Row],[Referral Date]],Table2[[#This Row],[FTC Screening Date]],"d"),IFERROR(IF(DATEDIF(Table2[[#This Row],[FTC Screening Date]],Table2[[#This Row],[Referral Date]],"d")&gt;0,0,""),"")))</f>
        <v/>
      </c>
      <c r="AH1208" s="4" t="str">
        <f>IFERROR(VLOOKUP(Table2[[#This Row],[Agency Name]],'Dropdown Values'!A:B,2,FALSE),"")</f>
        <v/>
      </c>
      <c r="AI1208" s="2" t="str">
        <f>IF(OR(Table2[[#This Row],[Current Investigation Start Date]]="",Table2[[#This Row],[Referral Date]]=""),"",IFERROR(NETWORKDAYS(I1208,J1208,Holidays),""))</f>
        <v/>
      </c>
      <c r="AJ1208" s="2" t="str">
        <f>IF(OR(Table2[[#This Row],[Initial Engagement Attempt Date]]="",Table2[[#This Row],[FTC Screening Date]]=""),"",IFERROR(NETWORKDAYS(Table2[[#This Row],[Initial Engagement Attempt Date]],Table2[[#This Row],[FTC Screening Date]],Holidays),""))</f>
        <v/>
      </c>
      <c r="AK120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08" s="4">
        <f>COUNTIFS(Table2[Agency Name],Table2[[#This Row],[Agency Name]],Table2[Client ID],Table2[[#This Row],[Client ID]])</f>
        <v>0</v>
      </c>
    </row>
    <row r="1209" spans="12:38">
      <c r="L1209" s="13"/>
      <c r="M1209" s="13"/>
      <c r="N1209" s="13"/>
      <c r="P1209" s="13"/>
      <c r="W1209" s="13"/>
      <c r="X1209" s="13"/>
      <c r="AA120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0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09" s="4" t="str" cm="1">
        <f t="array" aca="1" ref="AC120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09" s="4">
        <f ca="1">LEN(Table2[[#This Row],[Data Checks]])</f>
        <v>0</v>
      </c>
      <c r="AE1209" s="4" t="str">
        <f>IF(LEN(TRIM(Table2[[#This Row],[Referral Date]]))=0,"",IFERROR(NETWORKDAYS(Table2[[#This Row],[Referral Date]],EOMONTH(DATE('Reporting Month'!$B$2,'Reporting Month'!$B$1,1),0),Holidays),-NETWORKDAYS(EOMONTH(DATE('Reporting Month'!$B$2,'Reporting Month'!$B$1,1),0),Table2[[#This Row],[Referral Date]],Holidays)))</f>
        <v/>
      </c>
      <c r="AF120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09" s="4" t="str">
        <f>IF(OR(Table2[[#This Row],[Referral Date]]="",Table2[[#This Row],[FTC Screening Date]]=""),"",IFERROR(DATEDIF(Table2[[#This Row],[Referral Date]],Table2[[#This Row],[FTC Screening Date]],"d"),IFERROR(IF(DATEDIF(Table2[[#This Row],[FTC Screening Date]],Table2[[#This Row],[Referral Date]],"d")&gt;0,0,""),"")))</f>
        <v/>
      </c>
      <c r="AH1209" s="4" t="str">
        <f>IFERROR(VLOOKUP(Table2[[#This Row],[Agency Name]],'Dropdown Values'!A:B,2,FALSE),"")</f>
        <v/>
      </c>
      <c r="AI1209" s="2" t="str">
        <f>IF(OR(Table2[[#This Row],[Current Investigation Start Date]]="",Table2[[#This Row],[Referral Date]]=""),"",IFERROR(NETWORKDAYS(I1209,J1209,Holidays),""))</f>
        <v/>
      </c>
      <c r="AJ1209" s="2" t="str">
        <f>IF(OR(Table2[[#This Row],[Initial Engagement Attempt Date]]="",Table2[[#This Row],[FTC Screening Date]]=""),"",IFERROR(NETWORKDAYS(Table2[[#This Row],[Initial Engagement Attempt Date]],Table2[[#This Row],[FTC Screening Date]],Holidays),""))</f>
        <v/>
      </c>
      <c r="AK120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09" s="4">
        <f>COUNTIFS(Table2[Agency Name],Table2[[#This Row],[Agency Name]],Table2[Client ID],Table2[[#This Row],[Client ID]])</f>
        <v>0</v>
      </c>
    </row>
    <row r="1210" spans="12:38">
      <c r="L1210" s="13"/>
      <c r="M1210" s="13"/>
      <c r="N1210" s="13"/>
      <c r="P1210" s="13"/>
      <c r="W1210" s="13"/>
      <c r="X1210" s="13"/>
      <c r="AA121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1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10" s="4" t="str" cm="1">
        <f t="array" aca="1" ref="AC121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10" s="4">
        <f ca="1">LEN(Table2[[#This Row],[Data Checks]])</f>
        <v>0</v>
      </c>
      <c r="AE1210" s="4" t="str">
        <f>IF(LEN(TRIM(Table2[[#This Row],[Referral Date]]))=0,"",IFERROR(NETWORKDAYS(Table2[[#This Row],[Referral Date]],EOMONTH(DATE('Reporting Month'!$B$2,'Reporting Month'!$B$1,1),0),Holidays),-NETWORKDAYS(EOMONTH(DATE('Reporting Month'!$B$2,'Reporting Month'!$B$1,1),0),Table2[[#This Row],[Referral Date]],Holidays)))</f>
        <v/>
      </c>
      <c r="AF121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10" s="4" t="str">
        <f>IF(OR(Table2[[#This Row],[Referral Date]]="",Table2[[#This Row],[FTC Screening Date]]=""),"",IFERROR(DATEDIF(Table2[[#This Row],[Referral Date]],Table2[[#This Row],[FTC Screening Date]],"d"),IFERROR(IF(DATEDIF(Table2[[#This Row],[FTC Screening Date]],Table2[[#This Row],[Referral Date]],"d")&gt;0,0,""),"")))</f>
        <v/>
      </c>
      <c r="AH1210" s="4" t="str">
        <f>IFERROR(VLOOKUP(Table2[[#This Row],[Agency Name]],'Dropdown Values'!A:B,2,FALSE),"")</f>
        <v/>
      </c>
      <c r="AI1210" s="2" t="str">
        <f>IF(OR(Table2[[#This Row],[Current Investigation Start Date]]="",Table2[[#This Row],[Referral Date]]=""),"",IFERROR(NETWORKDAYS(I1210,J1210,Holidays),""))</f>
        <v/>
      </c>
      <c r="AJ1210" s="2" t="str">
        <f>IF(OR(Table2[[#This Row],[Initial Engagement Attempt Date]]="",Table2[[#This Row],[FTC Screening Date]]=""),"",IFERROR(NETWORKDAYS(Table2[[#This Row],[Initial Engagement Attempt Date]],Table2[[#This Row],[FTC Screening Date]],Holidays),""))</f>
        <v/>
      </c>
      <c r="AK121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10" s="4">
        <f>COUNTIFS(Table2[Agency Name],Table2[[#This Row],[Agency Name]],Table2[Client ID],Table2[[#This Row],[Client ID]])</f>
        <v>0</v>
      </c>
    </row>
    <row r="1211" spans="12:38">
      <c r="L1211" s="13"/>
      <c r="M1211" s="13"/>
      <c r="N1211" s="13"/>
      <c r="P1211" s="13"/>
      <c r="W1211" s="13"/>
      <c r="X1211" s="13"/>
      <c r="AA121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1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11" s="4" t="str" cm="1">
        <f t="array" aca="1" ref="AC121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11" s="4">
        <f ca="1">LEN(Table2[[#This Row],[Data Checks]])</f>
        <v>0</v>
      </c>
      <c r="AE1211" s="4" t="str">
        <f>IF(LEN(TRIM(Table2[[#This Row],[Referral Date]]))=0,"",IFERROR(NETWORKDAYS(Table2[[#This Row],[Referral Date]],EOMONTH(DATE('Reporting Month'!$B$2,'Reporting Month'!$B$1,1),0),Holidays),-NETWORKDAYS(EOMONTH(DATE('Reporting Month'!$B$2,'Reporting Month'!$B$1,1),0),Table2[[#This Row],[Referral Date]],Holidays)))</f>
        <v/>
      </c>
      <c r="AF121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11" s="4" t="str">
        <f>IF(OR(Table2[[#This Row],[Referral Date]]="",Table2[[#This Row],[FTC Screening Date]]=""),"",IFERROR(DATEDIF(Table2[[#This Row],[Referral Date]],Table2[[#This Row],[FTC Screening Date]],"d"),IFERROR(IF(DATEDIF(Table2[[#This Row],[FTC Screening Date]],Table2[[#This Row],[Referral Date]],"d")&gt;0,0,""),"")))</f>
        <v/>
      </c>
      <c r="AH1211" s="4" t="str">
        <f>IFERROR(VLOOKUP(Table2[[#This Row],[Agency Name]],'Dropdown Values'!A:B,2,FALSE),"")</f>
        <v/>
      </c>
      <c r="AI1211" s="2" t="str">
        <f>IF(OR(Table2[[#This Row],[Current Investigation Start Date]]="",Table2[[#This Row],[Referral Date]]=""),"",IFERROR(NETWORKDAYS(I1211,J1211,Holidays),""))</f>
        <v/>
      </c>
      <c r="AJ1211" s="2" t="str">
        <f>IF(OR(Table2[[#This Row],[Initial Engagement Attempt Date]]="",Table2[[#This Row],[FTC Screening Date]]=""),"",IFERROR(NETWORKDAYS(Table2[[#This Row],[Initial Engagement Attempt Date]],Table2[[#This Row],[FTC Screening Date]],Holidays),""))</f>
        <v/>
      </c>
      <c r="AK121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11" s="4">
        <f>COUNTIFS(Table2[Agency Name],Table2[[#This Row],[Agency Name]],Table2[Client ID],Table2[[#This Row],[Client ID]])</f>
        <v>0</v>
      </c>
    </row>
    <row r="1212" spans="12:38">
      <c r="L1212" s="13"/>
      <c r="M1212" s="13"/>
      <c r="N1212" s="13"/>
      <c r="P1212" s="13"/>
      <c r="W1212" s="13"/>
      <c r="X1212" s="13"/>
      <c r="AA121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1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12" s="4" t="str" cm="1">
        <f t="array" aca="1" ref="AC121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12" s="4">
        <f ca="1">LEN(Table2[[#This Row],[Data Checks]])</f>
        <v>0</v>
      </c>
      <c r="AE1212" s="4" t="str">
        <f>IF(LEN(TRIM(Table2[[#This Row],[Referral Date]]))=0,"",IFERROR(NETWORKDAYS(Table2[[#This Row],[Referral Date]],EOMONTH(DATE('Reporting Month'!$B$2,'Reporting Month'!$B$1,1),0),Holidays),-NETWORKDAYS(EOMONTH(DATE('Reporting Month'!$B$2,'Reporting Month'!$B$1,1),0),Table2[[#This Row],[Referral Date]],Holidays)))</f>
        <v/>
      </c>
      <c r="AF121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12" s="4" t="str">
        <f>IF(OR(Table2[[#This Row],[Referral Date]]="",Table2[[#This Row],[FTC Screening Date]]=""),"",IFERROR(DATEDIF(Table2[[#This Row],[Referral Date]],Table2[[#This Row],[FTC Screening Date]],"d"),IFERROR(IF(DATEDIF(Table2[[#This Row],[FTC Screening Date]],Table2[[#This Row],[Referral Date]],"d")&gt;0,0,""),"")))</f>
        <v/>
      </c>
      <c r="AH1212" s="4" t="str">
        <f>IFERROR(VLOOKUP(Table2[[#This Row],[Agency Name]],'Dropdown Values'!A:B,2,FALSE),"")</f>
        <v/>
      </c>
      <c r="AI1212" s="2" t="str">
        <f>IF(OR(Table2[[#This Row],[Current Investigation Start Date]]="",Table2[[#This Row],[Referral Date]]=""),"",IFERROR(NETWORKDAYS(I1212,J1212,Holidays),""))</f>
        <v/>
      </c>
      <c r="AJ1212" s="2" t="str">
        <f>IF(OR(Table2[[#This Row],[Initial Engagement Attempt Date]]="",Table2[[#This Row],[FTC Screening Date]]=""),"",IFERROR(NETWORKDAYS(Table2[[#This Row],[Initial Engagement Attempt Date]],Table2[[#This Row],[FTC Screening Date]],Holidays),""))</f>
        <v/>
      </c>
      <c r="AK121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12" s="4">
        <f>COUNTIFS(Table2[Agency Name],Table2[[#This Row],[Agency Name]],Table2[Client ID],Table2[[#This Row],[Client ID]])</f>
        <v>0</v>
      </c>
    </row>
    <row r="1213" spans="12:38">
      <c r="L1213" s="13"/>
      <c r="M1213" s="13"/>
      <c r="N1213" s="13"/>
      <c r="P1213" s="13"/>
      <c r="W1213" s="13"/>
      <c r="X1213" s="13"/>
      <c r="AA121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1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13" s="4" t="str" cm="1">
        <f t="array" aca="1" ref="AC121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13" s="4">
        <f ca="1">LEN(Table2[[#This Row],[Data Checks]])</f>
        <v>0</v>
      </c>
      <c r="AE1213" s="4" t="str">
        <f>IF(LEN(TRIM(Table2[[#This Row],[Referral Date]]))=0,"",IFERROR(NETWORKDAYS(Table2[[#This Row],[Referral Date]],EOMONTH(DATE('Reporting Month'!$B$2,'Reporting Month'!$B$1,1),0),Holidays),-NETWORKDAYS(EOMONTH(DATE('Reporting Month'!$B$2,'Reporting Month'!$B$1,1),0),Table2[[#This Row],[Referral Date]],Holidays)))</f>
        <v/>
      </c>
      <c r="AF121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13" s="4" t="str">
        <f>IF(OR(Table2[[#This Row],[Referral Date]]="",Table2[[#This Row],[FTC Screening Date]]=""),"",IFERROR(DATEDIF(Table2[[#This Row],[Referral Date]],Table2[[#This Row],[FTC Screening Date]],"d"),IFERROR(IF(DATEDIF(Table2[[#This Row],[FTC Screening Date]],Table2[[#This Row],[Referral Date]],"d")&gt;0,0,""),"")))</f>
        <v/>
      </c>
      <c r="AH1213" s="4" t="str">
        <f>IFERROR(VLOOKUP(Table2[[#This Row],[Agency Name]],'Dropdown Values'!A:B,2,FALSE),"")</f>
        <v/>
      </c>
      <c r="AI1213" s="2" t="str">
        <f>IF(OR(Table2[[#This Row],[Current Investigation Start Date]]="",Table2[[#This Row],[Referral Date]]=""),"",IFERROR(NETWORKDAYS(I1213,J1213,Holidays),""))</f>
        <v/>
      </c>
      <c r="AJ1213" s="2" t="str">
        <f>IF(OR(Table2[[#This Row],[Initial Engagement Attempt Date]]="",Table2[[#This Row],[FTC Screening Date]]=""),"",IFERROR(NETWORKDAYS(Table2[[#This Row],[Initial Engagement Attempt Date]],Table2[[#This Row],[FTC Screening Date]],Holidays),""))</f>
        <v/>
      </c>
      <c r="AK121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13" s="4">
        <f>COUNTIFS(Table2[Agency Name],Table2[[#This Row],[Agency Name]],Table2[Client ID],Table2[[#This Row],[Client ID]])</f>
        <v>0</v>
      </c>
    </row>
    <row r="1214" spans="12:38">
      <c r="L1214" s="13"/>
      <c r="M1214" s="13"/>
      <c r="N1214" s="13"/>
      <c r="P1214" s="13"/>
      <c r="W1214" s="13"/>
      <c r="X1214" s="13"/>
      <c r="AA121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1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14" s="4" t="str" cm="1">
        <f t="array" aca="1" ref="AC121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14" s="4">
        <f ca="1">LEN(Table2[[#This Row],[Data Checks]])</f>
        <v>0</v>
      </c>
      <c r="AE1214" s="4" t="str">
        <f>IF(LEN(TRIM(Table2[[#This Row],[Referral Date]]))=0,"",IFERROR(NETWORKDAYS(Table2[[#This Row],[Referral Date]],EOMONTH(DATE('Reporting Month'!$B$2,'Reporting Month'!$B$1,1),0),Holidays),-NETWORKDAYS(EOMONTH(DATE('Reporting Month'!$B$2,'Reporting Month'!$B$1,1),0),Table2[[#This Row],[Referral Date]],Holidays)))</f>
        <v/>
      </c>
      <c r="AF121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14" s="4" t="str">
        <f>IF(OR(Table2[[#This Row],[Referral Date]]="",Table2[[#This Row],[FTC Screening Date]]=""),"",IFERROR(DATEDIF(Table2[[#This Row],[Referral Date]],Table2[[#This Row],[FTC Screening Date]],"d"),IFERROR(IF(DATEDIF(Table2[[#This Row],[FTC Screening Date]],Table2[[#This Row],[Referral Date]],"d")&gt;0,0,""),"")))</f>
        <v/>
      </c>
      <c r="AH1214" s="4" t="str">
        <f>IFERROR(VLOOKUP(Table2[[#This Row],[Agency Name]],'Dropdown Values'!A:B,2,FALSE),"")</f>
        <v/>
      </c>
      <c r="AI1214" s="2" t="str">
        <f>IF(OR(Table2[[#This Row],[Current Investigation Start Date]]="",Table2[[#This Row],[Referral Date]]=""),"",IFERROR(NETWORKDAYS(I1214,J1214,Holidays),""))</f>
        <v/>
      </c>
      <c r="AJ1214" s="2" t="str">
        <f>IF(OR(Table2[[#This Row],[Initial Engagement Attempt Date]]="",Table2[[#This Row],[FTC Screening Date]]=""),"",IFERROR(NETWORKDAYS(Table2[[#This Row],[Initial Engagement Attempt Date]],Table2[[#This Row],[FTC Screening Date]],Holidays),""))</f>
        <v/>
      </c>
      <c r="AK121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14" s="4">
        <f>COUNTIFS(Table2[Agency Name],Table2[[#This Row],[Agency Name]],Table2[Client ID],Table2[[#This Row],[Client ID]])</f>
        <v>0</v>
      </c>
    </row>
    <row r="1215" spans="12:38">
      <c r="L1215" s="13"/>
      <c r="M1215" s="13"/>
      <c r="N1215" s="13"/>
      <c r="P1215" s="13"/>
      <c r="W1215" s="13"/>
      <c r="X1215" s="13"/>
      <c r="AA121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1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15" s="4" t="str" cm="1">
        <f t="array" aca="1" ref="AC121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15" s="4">
        <f ca="1">LEN(Table2[[#This Row],[Data Checks]])</f>
        <v>0</v>
      </c>
      <c r="AE1215" s="4" t="str">
        <f>IF(LEN(TRIM(Table2[[#This Row],[Referral Date]]))=0,"",IFERROR(NETWORKDAYS(Table2[[#This Row],[Referral Date]],EOMONTH(DATE('Reporting Month'!$B$2,'Reporting Month'!$B$1,1),0),Holidays),-NETWORKDAYS(EOMONTH(DATE('Reporting Month'!$B$2,'Reporting Month'!$B$1,1),0),Table2[[#This Row],[Referral Date]],Holidays)))</f>
        <v/>
      </c>
      <c r="AF121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15" s="4" t="str">
        <f>IF(OR(Table2[[#This Row],[Referral Date]]="",Table2[[#This Row],[FTC Screening Date]]=""),"",IFERROR(DATEDIF(Table2[[#This Row],[Referral Date]],Table2[[#This Row],[FTC Screening Date]],"d"),IFERROR(IF(DATEDIF(Table2[[#This Row],[FTC Screening Date]],Table2[[#This Row],[Referral Date]],"d")&gt;0,0,""),"")))</f>
        <v/>
      </c>
      <c r="AH1215" s="4" t="str">
        <f>IFERROR(VLOOKUP(Table2[[#This Row],[Agency Name]],'Dropdown Values'!A:B,2,FALSE),"")</f>
        <v/>
      </c>
      <c r="AI1215" s="2" t="str">
        <f>IF(OR(Table2[[#This Row],[Current Investigation Start Date]]="",Table2[[#This Row],[Referral Date]]=""),"",IFERROR(NETWORKDAYS(I1215,J1215,Holidays),""))</f>
        <v/>
      </c>
      <c r="AJ1215" s="2" t="str">
        <f>IF(OR(Table2[[#This Row],[Initial Engagement Attempt Date]]="",Table2[[#This Row],[FTC Screening Date]]=""),"",IFERROR(NETWORKDAYS(Table2[[#This Row],[Initial Engagement Attempt Date]],Table2[[#This Row],[FTC Screening Date]],Holidays),""))</f>
        <v/>
      </c>
      <c r="AK121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15" s="4">
        <f>COUNTIFS(Table2[Agency Name],Table2[[#This Row],[Agency Name]],Table2[Client ID],Table2[[#This Row],[Client ID]])</f>
        <v>0</v>
      </c>
    </row>
    <row r="1216" spans="12:38">
      <c r="L1216" s="13"/>
      <c r="M1216" s="13"/>
      <c r="N1216" s="13"/>
      <c r="P1216" s="13"/>
      <c r="W1216" s="13"/>
      <c r="X1216" s="13"/>
      <c r="AA121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1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16" s="4" t="str" cm="1">
        <f t="array" aca="1" ref="AC121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16" s="4">
        <f ca="1">LEN(Table2[[#This Row],[Data Checks]])</f>
        <v>0</v>
      </c>
      <c r="AE1216" s="4" t="str">
        <f>IF(LEN(TRIM(Table2[[#This Row],[Referral Date]]))=0,"",IFERROR(NETWORKDAYS(Table2[[#This Row],[Referral Date]],EOMONTH(DATE('Reporting Month'!$B$2,'Reporting Month'!$B$1,1),0),Holidays),-NETWORKDAYS(EOMONTH(DATE('Reporting Month'!$B$2,'Reporting Month'!$B$1,1),0),Table2[[#This Row],[Referral Date]],Holidays)))</f>
        <v/>
      </c>
      <c r="AF121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16" s="4" t="str">
        <f>IF(OR(Table2[[#This Row],[Referral Date]]="",Table2[[#This Row],[FTC Screening Date]]=""),"",IFERROR(DATEDIF(Table2[[#This Row],[Referral Date]],Table2[[#This Row],[FTC Screening Date]],"d"),IFERROR(IF(DATEDIF(Table2[[#This Row],[FTC Screening Date]],Table2[[#This Row],[Referral Date]],"d")&gt;0,0,""),"")))</f>
        <v/>
      </c>
      <c r="AH1216" s="4" t="str">
        <f>IFERROR(VLOOKUP(Table2[[#This Row],[Agency Name]],'Dropdown Values'!A:B,2,FALSE),"")</f>
        <v/>
      </c>
      <c r="AI1216" s="2" t="str">
        <f>IF(OR(Table2[[#This Row],[Current Investigation Start Date]]="",Table2[[#This Row],[Referral Date]]=""),"",IFERROR(NETWORKDAYS(I1216,J1216,Holidays),""))</f>
        <v/>
      </c>
      <c r="AJ1216" s="2" t="str">
        <f>IF(OR(Table2[[#This Row],[Initial Engagement Attempt Date]]="",Table2[[#This Row],[FTC Screening Date]]=""),"",IFERROR(NETWORKDAYS(Table2[[#This Row],[Initial Engagement Attempt Date]],Table2[[#This Row],[FTC Screening Date]],Holidays),""))</f>
        <v/>
      </c>
      <c r="AK121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16" s="4">
        <f>COUNTIFS(Table2[Agency Name],Table2[[#This Row],[Agency Name]],Table2[Client ID],Table2[[#This Row],[Client ID]])</f>
        <v>0</v>
      </c>
    </row>
    <row r="1217" spans="12:38">
      <c r="L1217" s="13"/>
      <c r="M1217" s="13"/>
      <c r="N1217" s="13"/>
      <c r="P1217" s="13"/>
      <c r="W1217" s="13"/>
      <c r="X1217" s="13"/>
      <c r="AA121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1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17" s="4" t="str" cm="1">
        <f t="array" aca="1" ref="AC121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17" s="4">
        <f ca="1">LEN(Table2[[#This Row],[Data Checks]])</f>
        <v>0</v>
      </c>
      <c r="AE1217" s="4" t="str">
        <f>IF(LEN(TRIM(Table2[[#This Row],[Referral Date]]))=0,"",IFERROR(NETWORKDAYS(Table2[[#This Row],[Referral Date]],EOMONTH(DATE('Reporting Month'!$B$2,'Reporting Month'!$B$1,1),0),Holidays),-NETWORKDAYS(EOMONTH(DATE('Reporting Month'!$B$2,'Reporting Month'!$B$1,1),0),Table2[[#This Row],[Referral Date]],Holidays)))</f>
        <v/>
      </c>
      <c r="AF121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17" s="4" t="str">
        <f>IF(OR(Table2[[#This Row],[Referral Date]]="",Table2[[#This Row],[FTC Screening Date]]=""),"",IFERROR(DATEDIF(Table2[[#This Row],[Referral Date]],Table2[[#This Row],[FTC Screening Date]],"d"),IFERROR(IF(DATEDIF(Table2[[#This Row],[FTC Screening Date]],Table2[[#This Row],[Referral Date]],"d")&gt;0,0,""),"")))</f>
        <v/>
      </c>
      <c r="AH1217" s="4" t="str">
        <f>IFERROR(VLOOKUP(Table2[[#This Row],[Agency Name]],'Dropdown Values'!A:B,2,FALSE),"")</f>
        <v/>
      </c>
      <c r="AI1217" s="2" t="str">
        <f>IF(OR(Table2[[#This Row],[Current Investigation Start Date]]="",Table2[[#This Row],[Referral Date]]=""),"",IFERROR(NETWORKDAYS(I1217,J1217,Holidays),""))</f>
        <v/>
      </c>
      <c r="AJ1217" s="2" t="str">
        <f>IF(OR(Table2[[#This Row],[Initial Engagement Attempt Date]]="",Table2[[#This Row],[FTC Screening Date]]=""),"",IFERROR(NETWORKDAYS(Table2[[#This Row],[Initial Engagement Attempt Date]],Table2[[#This Row],[FTC Screening Date]],Holidays),""))</f>
        <v/>
      </c>
      <c r="AK121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17" s="4">
        <f>COUNTIFS(Table2[Agency Name],Table2[[#This Row],[Agency Name]],Table2[Client ID],Table2[[#This Row],[Client ID]])</f>
        <v>0</v>
      </c>
    </row>
    <row r="1218" spans="12:38">
      <c r="L1218" s="13"/>
      <c r="M1218" s="13"/>
      <c r="N1218" s="13"/>
      <c r="P1218" s="13"/>
      <c r="W1218" s="13"/>
      <c r="X1218" s="13"/>
      <c r="AA121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1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18" s="4" t="str" cm="1">
        <f t="array" aca="1" ref="AC121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18" s="4">
        <f ca="1">LEN(Table2[[#This Row],[Data Checks]])</f>
        <v>0</v>
      </c>
      <c r="AE1218" s="4" t="str">
        <f>IF(LEN(TRIM(Table2[[#This Row],[Referral Date]]))=0,"",IFERROR(NETWORKDAYS(Table2[[#This Row],[Referral Date]],EOMONTH(DATE('Reporting Month'!$B$2,'Reporting Month'!$B$1,1),0),Holidays),-NETWORKDAYS(EOMONTH(DATE('Reporting Month'!$B$2,'Reporting Month'!$B$1,1),0),Table2[[#This Row],[Referral Date]],Holidays)))</f>
        <v/>
      </c>
      <c r="AF121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18" s="4" t="str">
        <f>IF(OR(Table2[[#This Row],[Referral Date]]="",Table2[[#This Row],[FTC Screening Date]]=""),"",IFERROR(DATEDIF(Table2[[#This Row],[Referral Date]],Table2[[#This Row],[FTC Screening Date]],"d"),IFERROR(IF(DATEDIF(Table2[[#This Row],[FTC Screening Date]],Table2[[#This Row],[Referral Date]],"d")&gt;0,0,""),"")))</f>
        <v/>
      </c>
      <c r="AH1218" s="4" t="str">
        <f>IFERROR(VLOOKUP(Table2[[#This Row],[Agency Name]],'Dropdown Values'!A:B,2,FALSE),"")</f>
        <v/>
      </c>
      <c r="AI1218" s="2" t="str">
        <f>IF(OR(Table2[[#This Row],[Current Investigation Start Date]]="",Table2[[#This Row],[Referral Date]]=""),"",IFERROR(NETWORKDAYS(I1218,J1218,Holidays),""))</f>
        <v/>
      </c>
      <c r="AJ1218" s="2" t="str">
        <f>IF(OR(Table2[[#This Row],[Initial Engagement Attempt Date]]="",Table2[[#This Row],[FTC Screening Date]]=""),"",IFERROR(NETWORKDAYS(Table2[[#This Row],[Initial Engagement Attempt Date]],Table2[[#This Row],[FTC Screening Date]],Holidays),""))</f>
        <v/>
      </c>
      <c r="AK121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18" s="4">
        <f>COUNTIFS(Table2[Agency Name],Table2[[#This Row],[Agency Name]],Table2[Client ID],Table2[[#This Row],[Client ID]])</f>
        <v>0</v>
      </c>
    </row>
    <row r="1219" spans="12:38">
      <c r="L1219" s="13"/>
      <c r="M1219" s="13"/>
      <c r="N1219" s="13"/>
      <c r="P1219" s="13"/>
      <c r="W1219" s="13"/>
      <c r="X1219" s="13"/>
      <c r="AA121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1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19" s="4" t="str" cm="1">
        <f t="array" aca="1" ref="AC121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19" s="4">
        <f ca="1">LEN(Table2[[#This Row],[Data Checks]])</f>
        <v>0</v>
      </c>
      <c r="AE1219" s="4" t="str">
        <f>IF(LEN(TRIM(Table2[[#This Row],[Referral Date]]))=0,"",IFERROR(NETWORKDAYS(Table2[[#This Row],[Referral Date]],EOMONTH(DATE('Reporting Month'!$B$2,'Reporting Month'!$B$1,1),0),Holidays),-NETWORKDAYS(EOMONTH(DATE('Reporting Month'!$B$2,'Reporting Month'!$B$1,1),0),Table2[[#This Row],[Referral Date]],Holidays)))</f>
        <v/>
      </c>
      <c r="AF121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19" s="4" t="str">
        <f>IF(OR(Table2[[#This Row],[Referral Date]]="",Table2[[#This Row],[FTC Screening Date]]=""),"",IFERROR(DATEDIF(Table2[[#This Row],[Referral Date]],Table2[[#This Row],[FTC Screening Date]],"d"),IFERROR(IF(DATEDIF(Table2[[#This Row],[FTC Screening Date]],Table2[[#This Row],[Referral Date]],"d")&gt;0,0,""),"")))</f>
        <v/>
      </c>
      <c r="AH1219" s="4" t="str">
        <f>IFERROR(VLOOKUP(Table2[[#This Row],[Agency Name]],'Dropdown Values'!A:B,2,FALSE),"")</f>
        <v/>
      </c>
      <c r="AI1219" s="2" t="str">
        <f>IF(OR(Table2[[#This Row],[Current Investigation Start Date]]="",Table2[[#This Row],[Referral Date]]=""),"",IFERROR(NETWORKDAYS(I1219,J1219,Holidays),""))</f>
        <v/>
      </c>
      <c r="AJ1219" s="2" t="str">
        <f>IF(OR(Table2[[#This Row],[Initial Engagement Attempt Date]]="",Table2[[#This Row],[FTC Screening Date]]=""),"",IFERROR(NETWORKDAYS(Table2[[#This Row],[Initial Engagement Attempt Date]],Table2[[#This Row],[FTC Screening Date]],Holidays),""))</f>
        <v/>
      </c>
      <c r="AK121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19" s="4">
        <f>COUNTIFS(Table2[Agency Name],Table2[[#This Row],[Agency Name]],Table2[Client ID],Table2[[#This Row],[Client ID]])</f>
        <v>0</v>
      </c>
    </row>
    <row r="1220" spans="12:38">
      <c r="L1220" s="13"/>
      <c r="M1220" s="13"/>
      <c r="N1220" s="13"/>
      <c r="P1220" s="13"/>
      <c r="W1220" s="13"/>
      <c r="X1220" s="13"/>
      <c r="AA122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2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20" s="4" t="str" cm="1">
        <f t="array" aca="1" ref="AC122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20" s="4">
        <f ca="1">LEN(Table2[[#This Row],[Data Checks]])</f>
        <v>0</v>
      </c>
      <c r="AE1220" s="4" t="str">
        <f>IF(LEN(TRIM(Table2[[#This Row],[Referral Date]]))=0,"",IFERROR(NETWORKDAYS(Table2[[#This Row],[Referral Date]],EOMONTH(DATE('Reporting Month'!$B$2,'Reporting Month'!$B$1,1),0),Holidays),-NETWORKDAYS(EOMONTH(DATE('Reporting Month'!$B$2,'Reporting Month'!$B$1,1),0),Table2[[#This Row],[Referral Date]],Holidays)))</f>
        <v/>
      </c>
      <c r="AF122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20" s="4" t="str">
        <f>IF(OR(Table2[[#This Row],[Referral Date]]="",Table2[[#This Row],[FTC Screening Date]]=""),"",IFERROR(DATEDIF(Table2[[#This Row],[Referral Date]],Table2[[#This Row],[FTC Screening Date]],"d"),IFERROR(IF(DATEDIF(Table2[[#This Row],[FTC Screening Date]],Table2[[#This Row],[Referral Date]],"d")&gt;0,0,""),"")))</f>
        <v/>
      </c>
      <c r="AH1220" s="4" t="str">
        <f>IFERROR(VLOOKUP(Table2[[#This Row],[Agency Name]],'Dropdown Values'!A:B,2,FALSE),"")</f>
        <v/>
      </c>
      <c r="AI1220" s="2" t="str">
        <f>IF(OR(Table2[[#This Row],[Current Investigation Start Date]]="",Table2[[#This Row],[Referral Date]]=""),"",IFERROR(NETWORKDAYS(I1220,J1220,Holidays),""))</f>
        <v/>
      </c>
      <c r="AJ1220" s="2" t="str">
        <f>IF(OR(Table2[[#This Row],[Initial Engagement Attempt Date]]="",Table2[[#This Row],[FTC Screening Date]]=""),"",IFERROR(NETWORKDAYS(Table2[[#This Row],[Initial Engagement Attempt Date]],Table2[[#This Row],[FTC Screening Date]],Holidays),""))</f>
        <v/>
      </c>
      <c r="AK122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20" s="4">
        <f>COUNTIFS(Table2[Agency Name],Table2[[#This Row],[Agency Name]],Table2[Client ID],Table2[[#This Row],[Client ID]])</f>
        <v>0</v>
      </c>
    </row>
    <row r="1221" spans="12:38">
      <c r="L1221" s="13"/>
      <c r="M1221" s="13"/>
      <c r="N1221" s="13"/>
      <c r="P1221" s="13"/>
      <c r="W1221" s="13"/>
      <c r="X1221" s="13"/>
      <c r="AA122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2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21" s="4" t="str" cm="1">
        <f t="array" aca="1" ref="AC122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21" s="4">
        <f ca="1">LEN(Table2[[#This Row],[Data Checks]])</f>
        <v>0</v>
      </c>
      <c r="AE1221" s="4" t="str">
        <f>IF(LEN(TRIM(Table2[[#This Row],[Referral Date]]))=0,"",IFERROR(NETWORKDAYS(Table2[[#This Row],[Referral Date]],EOMONTH(DATE('Reporting Month'!$B$2,'Reporting Month'!$B$1,1),0),Holidays),-NETWORKDAYS(EOMONTH(DATE('Reporting Month'!$B$2,'Reporting Month'!$B$1,1),0),Table2[[#This Row],[Referral Date]],Holidays)))</f>
        <v/>
      </c>
      <c r="AF122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21" s="4" t="str">
        <f>IF(OR(Table2[[#This Row],[Referral Date]]="",Table2[[#This Row],[FTC Screening Date]]=""),"",IFERROR(DATEDIF(Table2[[#This Row],[Referral Date]],Table2[[#This Row],[FTC Screening Date]],"d"),IFERROR(IF(DATEDIF(Table2[[#This Row],[FTC Screening Date]],Table2[[#This Row],[Referral Date]],"d")&gt;0,0,""),"")))</f>
        <v/>
      </c>
      <c r="AH1221" s="4" t="str">
        <f>IFERROR(VLOOKUP(Table2[[#This Row],[Agency Name]],'Dropdown Values'!A:B,2,FALSE),"")</f>
        <v/>
      </c>
      <c r="AI1221" s="2" t="str">
        <f>IF(OR(Table2[[#This Row],[Current Investigation Start Date]]="",Table2[[#This Row],[Referral Date]]=""),"",IFERROR(NETWORKDAYS(I1221,J1221,Holidays),""))</f>
        <v/>
      </c>
      <c r="AJ1221" s="2" t="str">
        <f>IF(OR(Table2[[#This Row],[Initial Engagement Attempt Date]]="",Table2[[#This Row],[FTC Screening Date]]=""),"",IFERROR(NETWORKDAYS(Table2[[#This Row],[Initial Engagement Attempt Date]],Table2[[#This Row],[FTC Screening Date]],Holidays),""))</f>
        <v/>
      </c>
      <c r="AK122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21" s="4">
        <f>COUNTIFS(Table2[Agency Name],Table2[[#This Row],[Agency Name]],Table2[Client ID],Table2[[#This Row],[Client ID]])</f>
        <v>0</v>
      </c>
    </row>
    <row r="1222" spans="12:38">
      <c r="L1222" s="13"/>
      <c r="M1222" s="13"/>
      <c r="N1222" s="13"/>
      <c r="P1222" s="13"/>
      <c r="W1222" s="13"/>
      <c r="X1222" s="13"/>
      <c r="AA122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2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22" s="4" t="str" cm="1">
        <f t="array" aca="1" ref="AC122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22" s="4">
        <f ca="1">LEN(Table2[[#This Row],[Data Checks]])</f>
        <v>0</v>
      </c>
      <c r="AE1222" s="4" t="str">
        <f>IF(LEN(TRIM(Table2[[#This Row],[Referral Date]]))=0,"",IFERROR(NETWORKDAYS(Table2[[#This Row],[Referral Date]],EOMONTH(DATE('Reporting Month'!$B$2,'Reporting Month'!$B$1,1),0),Holidays),-NETWORKDAYS(EOMONTH(DATE('Reporting Month'!$B$2,'Reporting Month'!$B$1,1),0),Table2[[#This Row],[Referral Date]],Holidays)))</f>
        <v/>
      </c>
      <c r="AF122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22" s="4" t="str">
        <f>IF(OR(Table2[[#This Row],[Referral Date]]="",Table2[[#This Row],[FTC Screening Date]]=""),"",IFERROR(DATEDIF(Table2[[#This Row],[Referral Date]],Table2[[#This Row],[FTC Screening Date]],"d"),IFERROR(IF(DATEDIF(Table2[[#This Row],[FTC Screening Date]],Table2[[#This Row],[Referral Date]],"d")&gt;0,0,""),"")))</f>
        <v/>
      </c>
      <c r="AH1222" s="4" t="str">
        <f>IFERROR(VLOOKUP(Table2[[#This Row],[Agency Name]],'Dropdown Values'!A:B,2,FALSE),"")</f>
        <v/>
      </c>
      <c r="AI1222" s="2" t="str">
        <f>IF(OR(Table2[[#This Row],[Current Investigation Start Date]]="",Table2[[#This Row],[Referral Date]]=""),"",IFERROR(NETWORKDAYS(I1222,J1222,Holidays),""))</f>
        <v/>
      </c>
      <c r="AJ1222" s="2" t="str">
        <f>IF(OR(Table2[[#This Row],[Initial Engagement Attempt Date]]="",Table2[[#This Row],[FTC Screening Date]]=""),"",IFERROR(NETWORKDAYS(Table2[[#This Row],[Initial Engagement Attempt Date]],Table2[[#This Row],[FTC Screening Date]],Holidays),""))</f>
        <v/>
      </c>
      <c r="AK122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22" s="4">
        <f>COUNTIFS(Table2[Agency Name],Table2[[#This Row],[Agency Name]],Table2[Client ID],Table2[[#This Row],[Client ID]])</f>
        <v>0</v>
      </c>
    </row>
    <row r="1223" spans="12:38">
      <c r="L1223" s="13"/>
      <c r="M1223" s="13"/>
      <c r="N1223" s="13"/>
      <c r="P1223" s="13"/>
      <c r="W1223" s="13"/>
      <c r="X1223" s="13"/>
      <c r="AA122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2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23" s="4" t="str" cm="1">
        <f t="array" aca="1" ref="AC122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23" s="4">
        <f ca="1">LEN(Table2[[#This Row],[Data Checks]])</f>
        <v>0</v>
      </c>
      <c r="AE1223" s="4" t="str">
        <f>IF(LEN(TRIM(Table2[[#This Row],[Referral Date]]))=0,"",IFERROR(NETWORKDAYS(Table2[[#This Row],[Referral Date]],EOMONTH(DATE('Reporting Month'!$B$2,'Reporting Month'!$B$1,1),0),Holidays),-NETWORKDAYS(EOMONTH(DATE('Reporting Month'!$B$2,'Reporting Month'!$B$1,1),0),Table2[[#This Row],[Referral Date]],Holidays)))</f>
        <v/>
      </c>
      <c r="AF122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23" s="4" t="str">
        <f>IF(OR(Table2[[#This Row],[Referral Date]]="",Table2[[#This Row],[FTC Screening Date]]=""),"",IFERROR(DATEDIF(Table2[[#This Row],[Referral Date]],Table2[[#This Row],[FTC Screening Date]],"d"),IFERROR(IF(DATEDIF(Table2[[#This Row],[FTC Screening Date]],Table2[[#This Row],[Referral Date]],"d")&gt;0,0,""),"")))</f>
        <v/>
      </c>
      <c r="AH1223" s="4" t="str">
        <f>IFERROR(VLOOKUP(Table2[[#This Row],[Agency Name]],'Dropdown Values'!A:B,2,FALSE),"")</f>
        <v/>
      </c>
      <c r="AI1223" s="2" t="str">
        <f>IF(OR(Table2[[#This Row],[Current Investigation Start Date]]="",Table2[[#This Row],[Referral Date]]=""),"",IFERROR(NETWORKDAYS(I1223,J1223,Holidays),""))</f>
        <v/>
      </c>
      <c r="AJ1223" s="2" t="str">
        <f>IF(OR(Table2[[#This Row],[Initial Engagement Attempt Date]]="",Table2[[#This Row],[FTC Screening Date]]=""),"",IFERROR(NETWORKDAYS(Table2[[#This Row],[Initial Engagement Attempt Date]],Table2[[#This Row],[FTC Screening Date]],Holidays),""))</f>
        <v/>
      </c>
      <c r="AK122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23" s="4">
        <f>COUNTIFS(Table2[Agency Name],Table2[[#This Row],[Agency Name]],Table2[Client ID],Table2[[#This Row],[Client ID]])</f>
        <v>0</v>
      </c>
    </row>
    <row r="1224" spans="12:38">
      <c r="L1224" s="13"/>
      <c r="M1224" s="13"/>
      <c r="N1224" s="13"/>
      <c r="P1224" s="13"/>
      <c r="W1224" s="13"/>
      <c r="X1224" s="13"/>
      <c r="AA122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2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24" s="4" t="str" cm="1">
        <f t="array" aca="1" ref="AC122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24" s="4">
        <f ca="1">LEN(Table2[[#This Row],[Data Checks]])</f>
        <v>0</v>
      </c>
      <c r="AE1224" s="4" t="str">
        <f>IF(LEN(TRIM(Table2[[#This Row],[Referral Date]]))=0,"",IFERROR(NETWORKDAYS(Table2[[#This Row],[Referral Date]],EOMONTH(DATE('Reporting Month'!$B$2,'Reporting Month'!$B$1,1),0),Holidays),-NETWORKDAYS(EOMONTH(DATE('Reporting Month'!$B$2,'Reporting Month'!$B$1,1),0),Table2[[#This Row],[Referral Date]],Holidays)))</f>
        <v/>
      </c>
      <c r="AF122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24" s="4" t="str">
        <f>IF(OR(Table2[[#This Row],[Referral Date]]="",Table2[[#This Row],[FTC Screening Date]]=""),"",IFERROR(DATEDIF(Table2[[#This Row],[Referral Date]],Table2[[#This Row],[FTC Screening Date]],"d"),IFERROR(IF(DATEDIF(Table2[[#This Row],[FTC Screening Date]],Table2[[#This Row],[Referral Date]],"d")&gt;0,0,""),"")))</f>
        <v/>
      </c>
      <c r="AH1224" s="4" t="str">
        <f>IFERROR(VLOOKUP(Table2[[#This Row],[Agency Name]],'Dropdown Values'!A:B,2,FALSE),"")</f>
        <v/>
      </c>
      <c r="AI1224" s="2" t="str">
        <f>IF(OR(Table2[[#This Row],[Current Investigation Start Date]]="",Table2[[#This Row],[Referral Date]]=""),"",IFERROR(NETWORKDAYS(I1224,J1224,Holidays),""))</f>
        <v/>
      </c>
      <c r="AJ1224" s="2" t="str">
        <f>IF(OR(Table2[[#This Row],[Initial Engagement Attempt Date]]="",Table2[[#This Row],[FTC Screening Date]]=""),"",IFERROR(NETWORKDAYS(Table2[[#This Row],[Initial Engagement Attempt Date]],Table2[[#This Row],[FTC Screening Date]],Holidays),""))</f>
        <v/>
      </c>
      <c r="AK122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24" s="4">
        <f>COUNTIFS(Table2[Agency Name],Table2[[#This Row],[Agency Name]],Table2[Client ID],Table2[[#This Row],[Client ID]])</f>
        <v>0</v>
      </c>
    </row>
    <row r="1225" spans="12:38">
      <c r="L1225" s="13"/>
      <c r="M1225" s="13"/>
      <c r="N1225" s="13"/>
      <c r="P1225" s="13"/>
      <c r="W1225" s="13"/>
      <c r="X1225" s="13"/>
      <c r="AA122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2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25" s="4" t="str" cm="1">
        <f t="array" aca="1" ref="AC122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25" s="4">
        <f ca="1">LEN(Table2[[#This Row],[Data Checks]])</f>
        <v>0</v>
      </c>
      <c r="AE1225" s="4" t="str">
        <f>IF(LEN(TRIM(Table2[[#This Row],[Referral Date]]))=0,"",IFERROR(NETWORKDAYS(Table2[[#This Row],[Referral Date]],EOMONTH(DATE('Reporting Month'!$B$2,'Reporting Month'!$B$1,1),0),Holidays),-NETWORKDAYS(EOMONTH(DATE('Reporting Month'!$B$2,'Reporting Month'!$B$1,1),0),Table2[[#This Row],[Referral Date]],Holidays)))</f>
        <v/>
      </c>
      <c r="AF122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25" s="4" t="str">
        <f>IF(OR(Table2[[#This Row],[Referral Date]]="",Table2[[#This Row],[FTC Screening Date]]=""),"",IFERROR(DATEDIF(Table2[[#This Row],[Referral Date]],Table2[[#This Row],[FTC Screening Date]],"d"),IFERROR(IF(DATEDIF(Table2[[#This Row],[FTC Screening Date]],Table2[[#This Row],[Referral Date]],"d")&gt;0,0,""),"")))</f>
        <v/>
      </c>
      <c r="AH1225" s="4" t="str">
        <f>IFERROR(VLOOKUP(Table2[[#This Row],[Agency Name]],'Dropdown Values'!A:B,2,FALSE),"")</f>
        <v/>
      </c>
      <c r="AI1225" s="2" t="str">
        <f>IF(OR(Table2[[#This Row],[Current Investigation Start Date]]="",Table2[[#This Row],[Referral Date]]=""),"",IFERROR(NETWORKDAYS(I1225,J1225,Holidays),""))</f>
        <v/>
      </c>
      <c r="AJ1225" s="2" t="str">
        <f>IF(OR(Table2[[#This Row],[Initial Engagement Attempt Date]]="",Table2[[#This Row],[FTC Screening Date]]=""),"",IFERROR(NETWORKDAYS(Table2[[#This Row],[Initial Engagement Attempt Date]],Table2[[#This Row],[FTC Screening Date]],Holidays),""))</f>
        <v/>
      </c>
      <c r="AK122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25" s="4">
        <f>COUNTIFS(Table2[Agency Name],Table2[[#This Row],[Agency Name]],Table2[Client ID],Table2[[#This Row],[Client ID]])</f>
        <v>0</v>
      </c>
    </row>
    <row r="1226" spans="12:38">
      <c r="L1226" s="13"/>
      <c r="M1226" s="13"/>
      <c r="N1226" s="13"/>
      <c r="P1226" s="13"/>
      <c r="W1226" s="13"/>
      <c r="X1226" s="13"/>
      <c r="AA122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2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26" s="4" t="str" cm="1">
        <f t="array" aca="1" ref="AC122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26" s="4">
        <f ca="1">LEN(Table2[[#This Row],[Data Checks]])</f>
        <v>0</v>
      </c>
      <c r="AE1226" s="4" t="str">
        <f>IF(LEN(TRIM(Table2[[#This Row],[Referral Date]]))=0,"",IFERROR(NETWORKDAYS(Table2[[#This Row],[Referral Date]],EOMONTH(DATE('Reporting Month'!$B$2,'Reporting Month'!$B$1,1),0),Holidays),-NETWORKDAYS(EOMONTH(DATE('Reporting Month'!$B$2,'Reporting Month'!$B$1,1),0),Table2[[#This Row],[Referral Date]],Holidays)))</f>
        <v/>
      </c>
      <c r="AF122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26" s="4" t="str">
        <f>IF(OR(Table2[[#This Row],[Referral Date]]="",Table2[[#This Row],[FTC Screening Date]]=""),"",IFERROR(DATEDIF(Table2[[#This Row],[Referral Date]],Table2[[#This Row],[FTC Screening Date]],"d"),IFERROR(IF(DATEDIF(Table2[[#This Row],[FTC Screening Date]],Table2[[#This Row],[Referral Date]],"d")&gt;0,0,""),"")))</f>
        <v/>
      </c>
      <c r="AH1226" s="4" t="str">
        <f>IFERROR(VLOOKUP(Table2[[#This Row],[Agency Name]],'Dropdown Values'!A:B,2,FALSE),"")</f>
        <v/>
      </c>
      <c r="AI1226" s="2" t="str">
        <f>IF(OR(Table2[[#This Row],[Current Investigation Start Date]]="",Table2[[#This Row],[Referral Date]]=""),"",IFERROR(NETWORKDAYS(I1226,J1226,Holidays),""))</f>
        <v/>
      </c>
      <c r="AJ1226" s="2" t="str">
        <f>IF(OR(Table2[[#This Row],[Initial Engagement Attempt Date]]="",Table2[[#This Row],[FTC Screening Date]]=""),"",IFERROR(NETWORKDAYS(Table2[[#This Row],[Initial Engagement Attempt Date]],Table2[[#This Row],[FTC Screening Date]],Holidays),""))</f>
        <v/>
      </c>
      <c r="AK122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26" s="4">
        <f>COUNTIFS(Table2[Agency Name],Table2[[#This Row],[Agency Name]],Table2[Client ID],Table2[[#This Row],[Client ID]])</f>
        <v>0</v>
      </c>
    </row>
    <row r="1227" spans="12:38">
      <c r="L1227" s="13"/>
      <c r="M1227" s="13"/>
      <c r="N1227" s="13"/>
      <c r="P1227" s="13"/>
      <c r="W1227" s="13"/>
      <c r="X1227" s="13"/>
      <c r="AA122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2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27" s="4" t="str" cm="1">
        <f t="array" aca="1" ref="AC122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27" s="4">
        <f ca="1">LEN(Table2[[#This Row],[Data Checks]])</f>
        <v>0</v>
      </c>
      <c r="AE1227" s="4" t="str">
        <f>IF(LEN(TRIM(Table2[[#This Row],[Referral Date]]))=0,"",IFERROR(NETWORKDAYS(Table2[[#This Row],[Referral Date]],EOMONTH(DATE('Reporting Month'!$B$2,'Reporting Month'!$B$1,1),0),Holidays),-NETWORKDAYS(EOMONTH(DATE('Reporting Month'!$B$2,'Reporting Month'!$B$1,1),0),Table2[[#This Row],[Referral Date]],Holidays)))</f>
        <v/>
      </c>
      <c r="AF122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27" s="4" t="str">
        <f>IF(OR(Table2[[#This Row],[Referral Date]]="",Table2[[#This Row],[FTC Screening Date]]=""),"",IFERROR(DATEDIF(Table2[[#This Row],[Referral Date]],Table2[[#This Row],[FTC Screening Date]],"d"),IFERROR(IF(DATEDIF(Table2[[#This Row],[FTC Screening Date]],Table2[[#This Row],[Referral Date]],"d")&gt;0,0,""),"")))</f>
        <v/>
      </c>
      <c r="AH1227" s="4" t="str">
        <f>IFERROR(VLOOKUP(Table2[[#This Row],[Agency Name]],'Dropdown Values'!A:B,2,FALSE),"")</f>
        <v/>
      </c>
      <c r="AI1227" s="2" t="str">
        <f>IF(OR(Table2[[#This Row],[Current Investigation Start Date]]="",Table2[[#This Row],[Referral Date]]=""),"",IFERROR(NETWORKDAYS(I1227,J1227,Holidays),""))</f>
        <v/>
      </c>
      <c r="AJ1227" s="2" t="str">
        <f>IF(OR(Table2[[#This Row],[Initial Engagement Attempt Date]]="",Table2[[#This Row],[FTC Screening Date]]=""),"",IFERROR(NETWORKDAYS(Table2[[#This Row],[Initial Engagement Attempt Date]],Table2[[#This Row],[FTC Screening Date]],Holidays),""))</f>
        <v/>
      </c>
      <c r="AK122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27" s="4">
        <f>COUNTIFS(Table2[Agency Name],Table2[[#This Row],[Agency Name]],Table2[Client ID],Table2[[#This Row],[Client ID]])</f>
        <v>0</v>
      </c>
    </row>
    <row r="1228" spans="12:38">
      <c r="L1228" s="13"/>
      <c r="M1228" s="13"/>
      <c r="N1228" s="13"/>
      <c r="P1228" s="13"/>
      <c r="W1228" s="13"/>
      <c r="X1228" s="13"/>
      <c r="AA122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2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28" s="4" t="str" cm="1">
        <f t="array" aca="1" ref="AC122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28" s="4">
        <f ca="1">LEN(Table2[[#This Row],[Data Checks]])</f>
        <v>0</v>
      </c>
      <c r="AE1228" s="4" t="str">
        <f>IF(LEN(TRIM(Table2[[#This Row],[Referral Date]]))=0,"",IFERROR(NETWORKDAYS(Table2[[#This Row],[Referral Date]],EOMONTH(DATE('Reporting Month'!$B$2,'Reporting Month'!$B$1,1),0),Holidays),-NETWORKDAYS(EOMONTH(DATE('Reporting Month'!$B$2,'Reporting Month'!$B$1,1),0),Table2[[#This Row],[Referral Date]],Holidays)))</f>
        <v/>
      </c>
      <c r="AF122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28" s="4" t="str">
        <f>IF(OR(Table2[[#This Row],[Referral Date]]="",Table2[[#This Row],[FTC Screening Date]]=""),"",IFERROR(DATEDIF(Table2[[#This Row],[Referral Date]],Table2[[#This Row],[FTC Screening Date]],"d"),IFERROR(IF(DATEDIF(Table2[[#This Row],[FTC Screening Date]],Table2[[#This Row],[Referral Date]],"d")&gt;0,0,""),"")))</f>
        <v/>
      </c>
      <c r="AH1228" s="4" t="str">
        <f>IFERROR(VLOOKUP(Table2[[#This Row],[Agency Name]],'Dropdown Values'!A:B,2,FALSE),"")</f>
        <v/>
      </c>
      <c r="AI1228" s="2" t="str">
        <f>IF(OR(Table2[[#This Row],[Current Investigation Start Date]]="",Table2[[#This Row],[Referral Date]]=""),"",IFERROR(NETWORKDAYS(I1228,J1228,Holidays),""))</f>
        <v/>
      </c>
      <c r="AJ1228" s="2" t="str">
        <f>IF(OR(Table2[[#This Row],[Initial Engagement Attempt Date]]="",Table2[[#This Row],[FTC Screening Date]]=""),"",IFERROR(NETWORKDAYS(Table2[[#This Row],[Initial Engagement Attempt Date]],Table2[[#This Row],[FTC Screening Date]],Holidays),""))</f>
        <v/>
      </c>
      <c r="AK122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28" s="4">
        <f>COUNTIFS(Table2[Agency Name],Table2[[#This Row],[Agency Name]],Table2[Client ID],Table2[[#This Row],[Client ID]])</f>
        <v>0</v>
      </c>
    </row>
    <row r="1229" spans="12:38">
      <c r="L1229" s="13"/>
      <c r="M1229" s="13"/>
      <c r="N1229" s="13"/>
      <c r="P1229" s="13"/>
      <c r="W1229" s="13"/>
      <c r="X1229" s="13"/>
      <c r="AA122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2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29" s="4" t="str" cm="1">
        <f t="array" aca="1" ref="AC122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29" s="4">
        <f ca="1">LEN(Table2[[#This Row],[Data Checks]])</f>
        <v>0</v>
      </c>
      <c r="AE1229" s="4" t="str">
        <f>IF(LEN(TRIM(Table2[[#This Row],[Referral Date]]))=0,"",IFERROR(NETWORKDAYS(Table2[[#This Row],[Referral Date]],EOMONTH(DATE('Reporting Month'!$B$2,'Reporting Month'!$B$1,1),0),Holidays),-NETWORKDAYS(EOMONTH(DATE('Reporting Month'!$B$2,'Reporting Month'!$B$1,1),0),Table2[[#This Row],[Referral Date]],Holidays)))</f>
        <v/>
      </c>
      <c r="AF122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29" s="4" t="str">
        <f>IF(OR(Table2[[#This Row],[Referral Date]]="",Table2[[#This Row],[FTC Screening Date]]=""),"",IFERROR(DATEDIF(Table2[[#This Row],[Referral Date]],Table2[[#This Row],[FTC Screening Date]],"d"),IFERROR(IF(DATEDIF(Table2[[#This Row],[FTC Screening Date]],Table2[[#This Row],[Referral Date]],"d")&gt;0,0,""),"")))</f>
        <v/>
      </c>
      <c r="AH1229" s="4" t="str">
        <f>IFERROR(VLOOKUP(Table2[[#This Row],[Agency Name]],'Dropdown Values'!A:B,2,FALSE),"")</f>
        <v/>
      </c>
      <c r="AI1229" s="2" t="str">
        <f>IF(OR(Table2[[#This Row],[Current Investigation Start Date]]="",Table2[[#This Row],[Referral Date]]=""),"",IFERROR(NETWORKDAYS(I1229,J1229,Holidays),""))</f>
        <v/>
      </c>
      <c r="AJ1229" s="2" t="str">
        <f>IF(OR(Table2[[#This Row],[Initial Engagement Attempt Date]]="",Table2[[#This Row],[FTC Screening Date]]=""),"",IFERROR(NETWORKDAYS(Table2[[#This Row],[Initial Engagement Attempt Date]],Table2[[#This Row],[FTC Screening Date]],Holidays),""))</f>
        <v/>
      </c>
      <c r="AK122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29" s="4">
        <f>COUNTIFS(Table2[Agency Name],Table2[[#This Row],[Agency Name]],Table2[Client ID],Table2[[#This Row],[Client ID]])</f>
        <v>0</v>
      </c>
    </row>
    <row r="1230" spans="12:38">
      <c r="L1230" s="13"/>
      <c r="M1230" s="13"/>
      <c r="N1230" s="13"/>
      <c r="P1230" s="13"/>
      <c r="W1230" s="13"/>
      <c r="X1230" s="13"/>
      <c r="AA123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3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30" s="4" t="str" cm="1">
        <f t="array" aca="1" ref="AC123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30" s="4">
        <f ca="1">LEN(Table2[[#This Row],[Data Checks]])</f>
        <v>0</v>
      </c>
      <c r="AE1230" s="4" t="str">
        <f>IF(LEN(TRIM(Table2[[#This Row],[Referral Date]]))=0,"",IFERROR(NETWORKDAYS(Table2[[#This Row],[Referral Date]],EOMONTH(DATE('Reporting Month'!$B$2,'Reporting Month'!$B$1,1),0),Holidays),-NETWORKDAYS(EOMONTH(DATE('Reporting Month'!$B$2,'Reporting Month'!$B$1,1),0),Table2[[#This Row],[Referral Date]],Holidays)))</f>
        <v/>
      </c>
      <c r="AF123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30" s="4" t="str">
        <f>IF(OR(Table2[[#This Row],[Referral Date]]="",Table2[[#This Row],[FTC Screening Date]]=""),"",IFERROR(DATEDIF(Table2[[#This Row],[Referral Date]],Table2[[#This Row],[FTC Screening Date]],"d"),IFERROR(IF(DATEDIF(Table2[[#This Row],[FTC Screening Date]],Table2[[#This Row],[Referral Date]],"d")&gt;0,0,""),"")))</f>
        <v/>
      </c>
      <c r="AH1230" s="4" t="str">
        <f>IFERROR(VLOOKUP(Table2[[#This Row],[Agency Name]],'Dropdown Values'!A:B,2,FALSE),"")</f>
        <v/>
      </c>
      <c r="AI1230" s="2" t="str">
        <f>IF(OR(Table2[[#This Row],[Current Investigation Start Date]]="",Table2[[#This Row],[Referral Date]]=""),"",IFERROR(NETWORKDAYS(I1230,J1230,Holidays),""))</f>
        <v/>
      </c>
      <c r="AJ1230" s="2" t="str">
        <f>IF(OR(Table2[[#This Row],[Initial Engagement Attempt Date]]="",Table2[[#This Row],[FTC Screening Date]]=""),"",IFERROR(NETWORKDAYS(Table2[[#This Row],[Initial Engagement Attempt Date]],Table2[[#This Row],[FTC Screening Date]],Holidays),""))</f>
        <v/>
      </c>
      <c r="AK123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30" s="4">
        <f>COUNTIFS(Table2[Agency Name],Table2[[#This Row],[Agency Name]],Table2[Client ID],Table2[[#This Row],[Client ID]])</f>
        <v>0</v>
      </c>
    </row>
    <row r="1231" spans="12:38">
      <c r="L1231" s="13"/>
      <c r="M1231" s="13"/>
      <c r="N1231" s="13"/>
      <c r="P1231" s="13"/>
      <c r="W1231" s="13"/>
      <c r="X1231" s="13"/>
      <c r="AA123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3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31" s="4" t="str" cm="1">
        <f t="array" aca="1" ref="AC123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31" s="4">
        <f ca="1">LEN(Table2[[#This Row],[Data Checks]])</f>
        <v>0</v>
      </c>
      <c r="AE1231" s="4" t="str">
        <f>IF(LEN(TRIM(Table2[[#This Row],[Referral Date]]))=0,"",IFERROR(NETWORKDAYS(Table2[[#This Row],[Referral Date]],EOMONTH(DATE('Reporting Month'!$B$2,'Reporting Month'!$B$1,1),0),Holidays),-NETWORKDAYS(EOMONTH(DATE('Reporting Month'!$B$2,'Reporting Month'!$B$1,1),0),Table2[[#This Row],[Referral Date]],Holidays)))</f>
        <v/>
      </c>
      <c r="AF123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31" s="4" t="str">
        <f>IF(OR(Table2[[#This Row],[Referral Date]]="",Table2[[#This Row],[FTC Screening Date]]=""),"",IFERROR(DATEDIF(Table2[[#This Row],[Referral Date]],Table2[[#This Row],[FTC Screening Date]],"d"),IFERROR(IF(DATEDIF(Table2[[#This Row],[FTC Screening Date]],Table2[[#This Row],[Referral Date]],"d")&gt;0,0,""),"")))</f>
        <v/>
      </c>
      <c r="AH1231" s="4" t="str">
        <f>IFERROR(VLOOKUP(Table2[[#This Row],[Agency Name]],'Dropdown Values'!A:B,2,FALSE),"")</f>
        <v/>
      </c>
      <c r="AI1231" s="2" t="str">
        <f>IF(OR(Table2[[#This Row],[Current Investigation Start Date]]="",Table2[[#This Row],[Referral Date]]=""),"",IFERROR(NETWORKDAYS(I1231,J1231,Holidays),""))</f>
        <v/>
      </c>
      <c r="AJ1231" s="2" t="str">
        <f>IF(OR(Table2[[#This Row],[Initial Engagement Attempt Date]]="",Table2[[#This Row],[FTC Screening Date]]=""),"",IFERROR(NETWORKDAYS(Table2[[#This Row],[Initial Engagement Attempt Date]],Table2[[#This Row],[FTC Screening Date]],Holidays),""))</f>
        <v/>
      </c>
      <c r="AK123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31" s="4">
        <f>COUNTIFS(Table2[Agency Name],Table2[[#This Row],[Agency Name]],Table2[Client ID],Table2[[#This Row],[Client ID]])</f>
        <v>0</v>
      </c>
    </row>
    <row r="1232" spans="12:38">
      <c r="L1232" s="13"/>
      <c r="M1232" s="13"/>
      <c r="N1232" s="13"/>
      <c r="P1232" s="13"/>
      <c r="W1232" s="13"/>
      <c r="X1232" s="13"/>
      <c r="AA123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3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32" s="4" t="str" cm="1">
        <f t="array" aca="1" ref="AC123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32" s="4">
        <f ca="1">LEN(Table2[[#This Row],[Data Checks]])</f>
        <v>0</v>
      </c>
      <c r="AE1232" s="4" t="str">
        <f>IF(LEN(TRIM(Table2[[#This Row],[Referral Date]]))=0,"",IFERROR(NETWORKDAYS(Table2[[#This Row],[Referral Date]],EOMONTH(DATE('Reporting Month'!$B$2,'Reporting Month'!$B$1,1),0),Holidays),-NETWORKDAYS(EOMONTH(DATE('Reporting Month'!$B$2,'Reporting Month'!$B$1,1),0),Table2[[#This Row],[Referral Date]],Holidays)))</f>
        <v/>
      </c>
      <c r="AF123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32" s="4" t="str">
        <f>IF(OR(Table2[[#This Row],[Referral Date]]="",Table2[[#This Row],[FTC Screening Date]]=""),"",IFERROR(DATEDIF(Table2[[#This Row],[Referral Date]],Table2[[#This Row],[FTC Screening Date]],"d"),IFERROR(IF(DATEDIF(Table2[[#This Row],[FTC Screening Date]],Table2[[#This Row],[Referral Date]],"d")&gt;0,0,""),"")))</f>
        <v/>
      </c>
      <c r="AH1232" s="4" t="str">
        <f>IFERROR(VLOOKUP(Table2[[#This Row],[Agency Name]],'Dropdown Values'!A:B,2,FALSE),"")</f>
        <v/>
      </c>
      <c r="AI1232" s="2" t="str">
        <f>IF(OR(Table2[[#This Row],[Current Investigation Start Date]]="",Table2[[#This Row],[Referral Date]]=""),"",IFERROR(NETWORKDAYS(I1232,J1232,Holidays),""))</f>
        <v/>
      </c>
      <c r="AJ1232" s="2" t="str">
        <f>IF(OR(Table2[[#This Row],[Initial Engagement Attempt Date]]="",Table2[[#This Row],[FTC Screening Date]]=""),"",IFERROR(NETWORKDAYS(Table2[[#This Row],[Initial Engagement Attempt Date]],Table2[[#This Row],[FTC Screening Date]],Holidays),""))</f>
        <v/>
      </c>
      <c r="AK123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32" s="4">
        <f>COUNTIFS(Table2[Agency Name],Table2[[#This Row],[Agency Name]],Table2[Client ID],Table2[[#This Row],[Client ID]])</f>
        <v>0</v>
      </c>
    </row>
    <row r="1233" spans="12:38">
      <c r="L1233" s="13"/>
      <c r="M1233" s="13"/>
      <c r="N1233" s="13"/>
      <c r="P1233" s="13"/>
      <c r="W1233" s="13"/>
      <c r="X1233" s="13"/>
      <c r="AA123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3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33" s="4" t="str" cm="1">
        <f t="array" aca="1" ref="AC123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33" s="4">
        <f ca="1">LEN(Table2[[#This Row],[Data Checks]])</f>
        <v>0</v>
      </c>
      <c r="AE1233" s="4" t="str">
        <f>IF(LEN(TRIM(Table2[[#This Row],[Referral Date]]))=0,"",IFERROR(NETWORKDAYS(Table2[[#This Row],[Referral Date]],EOMONTH(DATE('Reporting Month'!$B$2,'Reporting Month'!$B$1,1),0),Holidays),-NETWORKDAYS(EOMONTH(DATE('Reporting Month'!$B$2,'Reporting Month'!$B$1,1),0),Table2[[#This Row],[Referral Date]],Holidays)))</f>
        <v/>
      </c>
      <c r="AF123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33" s="4" t="str">
        <f>IF(OR(Table2[[#This Row],[Referral Date]]="",Table2[[#This Row],[FTC Screening Date]]=""),"",IFERROR(DATEDIF(Table2[[#This Row],[Referral Date]],Table2[[#This Row],[FTC Screening Date]],"d"),IFERROR(IF(DATEDIF(Table2[[#This Row],[FTC Screening Date]],Table2[[#This Row],[Referral Date]],"d")&gt;0,0,""),"")))</f>
        <v/>
      </c>
      <c r="AH1233" s="4" t="str">
        <f>IFERROR(VLOOKUP(Table2[[#This Row],[Agency Name]],'Dropdown Values'!A:B,2,FALSE),"")</f>
        <v/>
      </c>
      <c r="AI1233" s="2" t="str">
        <f>IF(OR(Table2[[#This Row],[Current Investigation Start Date]]="",Table2[[#This Row],[Referral Date]]=""),"",IFERROR(NETWORKDAYS(I1233,J1233,Holidays),""))</f>
        <v/>
      </c>
      <c r="AJ1233" s="2" t="str">
        <f>IF(OR(Table2[[#This Row],[Initial Engagement Attempt Date]]="",Table2[[#This Row],[FTC Screening Date]]=""),"",IFERROR(NETWORKDAYS(Table2[[#This Row],[Initial Engagement Attempt Date]],Table2[[#This Row],[FTC Screening Date]],Holidays),""))</f>
        <v/>
      </c>
      <c r="AK123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33" s="4">
        <f>COUNTIFS(Table2[Agency Name],Table2[[#This Row],[Agency Name]],Table2[Client ID],Table2[[#This Row],[Client ID]])</f>
        <v>0</v>
      </c>
    </row>
    <row r="1234" spans="12:38">
      <c r="L1234" s="13"/>
      <c r="M1234" s="13"/>
      <c r="N1234" s="13"/>
      <c r="P1234" s="13"/>
      <c r="W1234" s="13"/>
      <c r="X1234" s="13"/>
      <c r="AA123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3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34" s="4" t="str" cm="1">
        <f t="array" aca="1" ref="AC123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34" s="4">
        <f ca="1">LEN(Table2[[#This Row],[Data Checks]])</f>
        <v>0</v>
      </c>
      <c r="AE1234" s="4" t="str">
        <f>IF(LEN(TRIM(Table2[[#This Row],[Referral Date]]))=0,"",IFERROR(NETWORKDAYS(Table2[[#This Row],[Referral Date]],EOMONTH(DATE('Reporting Month'!$B$2,'Reporting Month'!$B$1,1),0),Holidays),-NETWORKDAYS(EOMONTH(DATE('Reporting Month'!$B$2,'Reporting Month'!$B$1,1),0),Table2[[#This Row],[Referral Date]],Holidays)))</f>
        <v/>
      </c>
      <c r="AF123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34" s="4" t="str">
        <f>IF(OR(Table2[[#This Row],[Referral Date]]="",Table2[[#This Row],[FTC Screening Date]]=""),"",IFERROR(DATEDIF(Table2[[#This Row],[Referral Date]],Table2[[#This Row],[FTC Screening Date]],"d"),IFERROR(IF(DATEDIF(Table2[[#This Row],[FTC Screening Date]],Table2[[#This Row],[Referral Date]],"d")&gt;0,0,""),"")))</f>
        <v/>
      </c>
      <c r="AH1234" s="4" t="str">
        <f>IFERROR(VLOOKUP(Table2[[#This Row],[Agency Name]],'Dropdown Values'!A:B,2,FALSE),"")</f>
        <v/>
      </c>
      <c r="AI1234" s="2" t="str">
        <f>IF(OR(Table2[[#This Row],[Current Investigation Start Date]]="",Table2[[#This Row],[Referral Date]]=""),"",IFERROR(NETWORKDAYS(I1234,J1234,Holidays),""))</f>
        <v/>
      </c>
      <c r="AJ1234" s="2" t="str">
        <f>IF(OR(Table2[[#This Row],[Initial Engagement Attempt Date]]="",Table2[[#This Row],[FTC Screening Date]]=""),"",IFERROR(NETWORKDAYS(Table2[[#This Row],[Initial Engagement Attempt Date]],Table2[[#This Row],[FTC Screening Date]],Holidays),""))</f>
        <v/>
      </c>
      <c r="AK123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34" s="4">
        <f>COUNTIFS(Table2[Agency Name],Table2[[#This Row],[Agency Name]],Table2[Client ID],Table2[[#This Row],[Client ID]])</f>
        <v>0</v>
      </c>
    </row>
    <row r="1235" spans="12:38">
      <c r="L1235" s="13"/>
      <c r="M1235" s="13"/>
      <c r="N1235" s="13"/>
      <c r="P1235" s="13"/>
      <c r="W1235" s="13"/>
      <c r="X1235" s="13"/>
      <c r="AA123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3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35" s="4" t="str" cm="1">
        <f t="array" aca="1" ref="AC123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35" s="4">
        <f ca="1">LEN(Table2[[#This Row],[Data Checks]])</f>
        <v>0</v>
      </c>
      <c r="AE1235" s="4" t="str">
        <f>IF(LEN(TRIM(Table2[[#This Row],[Referral Date]]))=0,"",IFERROR(NETWORKDAYS(Table2[[#This Row],[Referral Date]],EOMONTH(DATE('Reporting Month'!$B$2,'Reporting Month'!$B$1,1),0),Holidays),-NETWORKDAYS(EOMONTH(DATE('Reporting Month'!$B$2,'Reporting Month'!$B$1,1),0),Table2[[#This Row],[Referral Date]],Holidays)))</f>
        <v/>
      </c>
      <c r="AF123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35" s="4" t="str">
        <f>IF(OR(Table2[[#This Row],[Referral Date]]="",Table2[[#This Row],[FTC Screening Date]]=""),"",IFERROR(DATEDIF(Table2[[#This Row],[Referral Date]],Table2[[#This Row],[FTC Screening Date]],"d"),IFERROR(IF(DATEDIF(Table2[[#This Row],[FTC Screening Date]],Table2[[#This Row],[Referral Date]],"d")&gt;0,0,""),"")))</f>
        <v/>
      </c>
      <c r="AH1235" s="4" t="str">
        <f>IFERROR(VLOOKUP(Table2[[#This Row],[Agency Name]],'Dropdown Values'!A:B,2,FALSE),"")</f>
        <v/>
      </c>
      <c r="AI1235" s="2" t="str">
        <f>IF(OR(Table2[[#This Row],[Current Investigation Start Date]]="",Table2[[#This Row],[Referral Date]]=""),"",IFERROR(NETWORKDAYS(I1235,J1235,Holidays),""))</f>
        <v/>
      </c>
      <c r="AJ1235" s="2" t="str">
        <f>IF(OR(Table2[[#This Row],[Initial Engagement Attempt Date]]="",Table2[[#This Row],[FTC Screening Date]]=""),"",IFERROR(NETWORKDAYS(Table2[[#This Row],[Initial Engagement Attempt Date]],Table2[[#This Row],[FTC Screening Date]],Holidays),""))</f>
        <v/>
      </c>
      <c r="AK123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35" s="4">
        <f>COUNTIFS(Table2[Agency Name],Table2[[#This Row],[Agency Name]],Table2[Client ID],Table2[[#This Row],[Client ID]])</f>
        <v>0</v>
      </c>
    </row>
    <row r="1236" spans="12:38">
      <c r="L1236" s="13"/>
      <c r="M1236" s="13"/>
      <c r="N1236" s="13"/>
      <c r="P1236" s="13"/>
      <c r="W1236" s="13"/>
      <c r="X1236" s="13"/>
      <c r="AA123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3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36" s="4" t="str" cm="1">
        <f t="array" aca="1" ref="AC123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36" s="4">
        <f ca="1">LEN(Table2[[#This Row],[Data Checks]])</f>
        <v>0</v>
      </c>
      <c r="AE1236" s="4" t="str">
        <f>IF(LEN(TRIM(Table2[[#This Row],[Referral Date]]))=0,"",IFERROR(NETWORKDAYS(Table2[[#This Row],[Referral Date]],EOMONTH(DATE('Reporting Month'!$B$2,'Reporting Month'!$B$1,1),0),Holidays),-NETWORKDAYS(EOMONTH(DATE('Reporting Month'!$B$2,'Reporting Month'!$B$1,1),0),Table2[[#This Row],[Referral Date]],Holidays)))</f>
        <v/>
      </c>
      <c r="AF123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36" s="4" t="str">
        <f>IF(OR(Table2[[#This Row],[Referral Date]]="",Table2[[#This Row],[FTC Screening Date]]=""),"",IFERROR(DATEDIF(Table2[[#This Row],[Referral Date]],Table2[[#This Row],[FTC Screening Date]],"d"),IFERROR(IF(DATEDIF(Table2[[#This Row],[FTC Screening Date]],Table2[[#This Row],[Referral Date]],"d")&gt;0,0,""),"")))</f>
        <v/>
      </c>
      <c r="AH1236" s="4" t="str">
        <f>IFERROR(VLOOKUP(Table2[[#This Row],[Agency Name]],'Dropdown Values'!A:B,2,FALSE),"")</f>
        <v/>
      </c>
      <c r="AI1236" s="2" t="str">
        <f>IF(OR(Table2[[#This Row],[Current Investigation Start Date]]="",Table2[[#This Row],[Referral Date]]=""),"",IFERROR(NETWORKDAYS(I1236,J1236,Holidays),""))</f>
        <v/>
      </c>
      <c r="AJ1236" s="2" t="str">
        <f>IF(OR(Table2[[#This Row],[Initial Engagement Attempt Date]]="",Table2[[#This Row],[FTC Screening Date]]=""),"",IFERROR(NETWORKDAYS(Table2[[#This Row],[Initial Engagement Attempt Date]],Table2[[#This Row],[FTC Screening Date]],Holidays),""))</f>
        <v/>
      </c>
      <c r="AK123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36" s="4">
        <f>COUNTIFS(Table2[Agency Name],Table2[[#This Row],[Agency Name]],Table2[Client ID],Table2[[#This Row],[Client ID]])</f>
        <v>0</v>
      </c>
    </row>
    <row r="1237" spans="12:38">
      <c r="L1237" s="13"/>
      <c r="M1237" s="13"/>
      <c r="N1237" s="13"/>
      <c r="P1237" s="13"/>
      <c r="W1237" s="13"/>
      <c r="X1237" s="13"/>
      <c r="AA123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3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37" s="4" t="str" cm="1">
        <f t="array" aca="1" ref="AC123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37" s="4">
        <f ca="1">LEN(Table2[[#This Row],[Data Checks]])</f>
        <v>0</v>
      </c>
      <c r="AE1237" s="4" t="str">
        <f>IF(LEN(TRIM(Table2[[#This Row],[Referral Date]]))=0,"",IFERROR(NETWORKDAYS(Table2[[#This Row],[Referral Date]],EOMONTH(DATE('Reporting Month'!$B$2,'Reporting Month'!$B$1,1),0),Holidays),-NETWORKDAYS(EOMONTH(DATE('Reporting Month'!$B$2,'Reporting Month'!$B$1,1),0),Table2[[#This Row],[Referral Date]],Holidays)))</f>
        <v/>
      </c>
      <c r="AF123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37" s="4" t="str">
        <f>IF(OR(Table2[[#This Row],[Referral Date]]="",Table2[[#This Row],[FTC Screening Date]]=""),"",IFERROR(DATEDIF(Table2[[#This Row],[Referral Date]],Table2[[#This Row],[FTC Screening Date]],"d"),IFERROR(IF(DATEDIF(Table2[[#This Row],[FTC Screening Date]],Table2[[#This Row],[Referral Date]],"d")&gt;0,0,""),"")))</f>
        <v/>
      </c>
      <c r="AH1237" s="4" t="str">
        <f>IFERROR(VLOOKUP(Table2[[#This Row],[Agency Name]],'Dropdown Values'!A:B,2,FALSE),"")</f>
        <v/>
      </c>
      <c r="AI1237" s="2" t="str">
        <f>IF(OR(Table2[[#This Row],[Current Investigation Start Date]]="",Table2[[#This Row],[Referral Date]]=""),"",IFERROR(NETWORKDAYS(I1237,J1237,Holidays),""))</f>
        <v/>
      </c>
      <c r="AJ1237" s="2" t="str">
        <f>IF(OR(Table2[[#This Row],[Initial Engagement Attempt Date]]="",Table2[[#This Row],[FTC Screening Date]]=""),"",IFERROR(NETWORKDAYS(Table2[[#This Row],[Initial Engagement Attempt Date]],Table2[[#This Row],[FTC Screening Date]],Holidays),""))</f>
        <v/>
      </c>
      <c r="AK123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37" s="4">
        <f>COUNTIFS(Table2[Agency Name],Table2[[#This Row],[Agency Name]],Table2[Client ID],Table2[[#This Row],[Client ID]])</f>
        <v>0</v>
      </c>
    </row>
    <row r="1238" spans="12:38">
      <c r="L1238" s="13"/>
      <c r="M1238" s="13"/>
      <c r="N1238" s="13"/>
      <c r="P1238" s="13"/>
      <c r="W1238" s="13"/>
      <c r="X1238" s="13"/>
      <c r="AA123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3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38" s="4" t="str" cm="1">
        <f t="array" aca="1" ref="AC123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38" s="4">
        <f ca="1">LEN(Table2[[#This Row],[Data Checks]])</f>
        <v>0</v>
      </c>
      <c r="AE1238" s="4" t="str">
        <f>IF(LEN(TRIM(Table2[[#This Row],[Referral Date]]))=0,"",IFERROR(NETWORKDAYS(Table2[[#This Row],[Referral Date]],EOMONTH(DATE('Reporting Month'!$B$2,'Reporting Month'!$B$1,1),0),Holidays),-NETWORKDAYS(EOMONTH(DATE('Reporting Month'!$B$2,'Reporting Month'!$B$1,1),0),Table2[[#This Row],[Referral Date]],Holidays)))</f>
        <v/>
      </c>
      <c r="AF123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38" s="4" t="str">
        <f>IF(OR(Table2[[#This Row],[Referral Date]]="",Table2[[#This Row],[FTC Screening Date]]=""),"",IFERROR(DATEDIF(Table2[[#This Row],[Referral Date]],Table2[[#This Row],[FTC Screening Date]],"d"),IFERROR(IF(DATEDIF(Table2[[#This Row],[FTC Screening Date]],Table2[[#This Row],[Referral Date]],"d")&gt;0,0,""),"")))</f>
        <v/>
      </c>
      <c r="AH1238" s="4" t="str">
        <f>IFERROR(VLOOKUP(Table2[[#This Row],[Agency Name]],'Dropdown Values'!A:B,2,FALSE),"")</f>
        <v/>
      </c>
      <c r="AI1238" s="2" t="str">
        <f>IF(OR(Table2[[#This Row],[Current Investigation Start Date]]="",Table2[[#This Row],[Referral Date]]=""),"",IFERROR(NETWORKDAYS(I1238,J1238,Holidays),""))</f>
        <v/>
      </c>
      <c r="AJ1238" s="2" t="str">
        <f>IF(OR(Table2[[#This Row],[Initial Engagement Attempt Date]]="",Table2[[#This Row],[FTC Screening Date]]=""),"",IFERROR(NETWORKDAYS(Table2[[#This Row],[Initial Engagement Attempt Date]],Table2[[#This Row],[FTC Screening Date]],Holidays),""))</f>
        <v/>
      </c>
      <c r="AK123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38" s="4">
        <f>COUNTIFS(Table2[Agency Name],Table2[[#This Row],[Agency Name]],Table2[Client ID],Table2[[#This Row],[Client ID]])</f>
        <v>0</v>
      </c>
    </row>
    <row r="1239" spans="12:38">
      <c r="L1239" s="13"/>
      <c r="M1239" s="13"/>
      <c r="N1239" s="13"/>
      <c r="P1239" s="13"/>
      <c r="W1239" s="13"/>
      <c r="X1239" s="13"/>
      <c r="AA123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3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39" s="4" t="str" cm="1">
        <f t="array" aca="1" ref="AC123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39" s="4">
        <f ca="1">LEN(Table2[[#This Row],[Data Checks]])</f>
        <v>0</v>
      </c>
      <c r="AE1239" s="4" t="str">
        <f>IF(LEN(TRIM(Table2[[#This Row],[Referral Date]]))=0,"",IFERROR(NETWORKDAYS(Table2[[#This Row],[Referral Date]],EOMONTH(DATE('Reporting Month'!$B$2,'Reporting Month'!$B$1,1),0),Holidays),-NETWORKDAYS(EOMONTH(DATE('Reporting Month'!$B$2,'Reporting Month'!$B$1,1),0),Table2[[#This Row],[Referral Date]],Holidays)))</f>
        <v/>
      </c>
      <c r="AF123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39" s="4" t="str">
        <f>IF(OR(Table2[[#This Row],[Referral Date]]="",Table2[[#This Row],[FTC Screening Date]]=""),"",IFERROR(DATEDIF(Table2[[#This Row],[Referral Date]],Table2[[#This Row],[FTC Screening Date]],"d"),IFERROR(IF(DATEDIF(Table2[[#This Row],[FTC Screening Date]],Table2[[#This Row],[Referral Date]],"d")&gt;0,0,""),"")))</f>
        <v/>
      </c>
      <c r="AH1239" s="4" t="str">
        <f>IFERROR(VLOOKUP(Table2[[#This Row],[Agency Name]],'Dropdown Values'!A:B,2,FALSE),"")</f>
        <v/>
      </c>
      <c r="AI1239" s="2" t="str">
        <f>IF(OR(Table2[[#This Row],[Current Investigation Start Date]]="",Table2[[#This Row],[Referral Date]]=""),"",IFERROR(NETWORKDAYS(I1239,J1239,Holidays),""))</f>
        <v/>
      </c>
      <c r="AJ1239" s="2" t="str">
        <f>IF(OR(Table2[[#This Row],[Initial Engagement Attempt Date]]="",Table2[[#This Row],[FTC Screening Date]]=""),"",IFERROR(NETWORKDAYS(Table2[[#This Row],[Initial Engagement Attempt Date]],Table2[[#This Row],[FTC Screening Date]],Holidays),""))</f>
        <v/>
      </c>
      <c r="AK123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39" s="4">
        <f>COUNTIFS(Table2[Agency Name],Table2[[#This Row],[Agency Name]],Table2[Client ID],Table2[[#This Row],[Client ID]])</f>
        <v>0</v>
      </c>
    </row>
    <row r="1240" spans="12:38">
      <c r="L1240" s="13"/>
      <c r="M1240" s="13"/>
      <c r="N1240" s="13"/>
      <c r="P1240" s="13"/>
      <c r="W1240" s="13"/>
      <c r="X1240" s="13"/>
      <c r="AA124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4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40" s="4" t="str" cm="1">
        <f t="array" aca="1" ref="AC124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40" s="4">
        <f ca="1">LEN(Table2[[#This Row],[Data Checks]])</f>
        <v>0</v>
      </c>
      <c r="AE1240" s="4" t="str">
        <f>IF(LEN(TRIM(Table2[[#This Row],[Referral Date]]))=0,"",IFERROR(NETWORKDAYS(Table2[[#This Row],[Referral Date]],EOMONTH(DATE('Reporting Month'!$B$2,'Reporting Month'!$B$1,1),0),Holidays),-NETWORKDAYS(EOMONTH(DATE('Reporting Month'!$B$2,'Reporting Month'!$B$1,1),0),Table2[[#This Row],[Referral Date]],Holidays)))</f>
        <v/>
      </c>
      <c r="AF124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40" s="4" t="str">
        <f>IF(OR(Table2[[#This Row],[Referral Date]]="",Table2[[#This Row],[FTC Screening Date]]=""),"",IFERROR(DATEDIF(Table2[[#This Row],[Referral Date]],Table2[[#This Row],[FTC Screening Date]],"d"),IFERROR(IF(DATEDIF(Table2[[#This Row],[FTC Screening Date]],Table2[[#This Row],[Referral Date]],"d")&gt;0,0,""),"")))</f>
        <v/>
      </c>
      <c r="AH1240" s="4" t="str">
        <f>IFERROR(VLOOKUP(Table2[[#This Row],[Agency Name]],'Dropdown Values'!A:B,2,FALSE),"")</f>
        <v/>
      </c>
      <c r="AI1240" s="2" t="str">
        <f>IF(OR(Table2[[#This Row],[Current Investigation Start Date]]="",Table2[[#This Row],[Referral Date]]=""),"",IFERROR(NETWORKDAYS(I1240,J1240,Holidays),""))</f>
        <v/>
      </c>
      <c r="AJ1240" s="2" t="str">
        <f>IF(OR(Table2[[#This Row],[Initial Engagement Attempt Date]]="",Table2[[#This Row],[FTC Screening Date]]=""),"",IFERROR(NETWORKDAYS(Table2[[#This Row],[Initial Engagement Attempt Date]],Table2[[#This Row],[FTC Screening Date]],Holidays),""))</f>
        <v/>
      </c>
      <c r="AK124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40" s="4">
        <f>COUNTIFS(Table2[Agency Name],Table2[[#This Row],[Agency Name]],Table2[Client ID],Table2[[#This Row],[Client ID]])</f>
        <v>0</v>
      </c>
    </row>
    <row r="1241" spans="12:38">
      <c r="L1241" s="13"/>
      <c r="M1241" s="13"/>
      <c r="N1241" s="13"/>
      <c r="P1241" s="13"/>
      <c r="W1241" s="13"/>
      <c r="X1241" s="13"/>
      <c r="AA124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4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41" s="4" t="str" cm="1">
        <f t="array" aca="1" ref="AC124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41" s="4">
        <f ca="1">LEN(Table2[[#This Row],[Data Checks]])</f>
        <v>0</v>
      </c>
      <c r="AE1241" s="4" t="str">
        <f>IF(LEN(TRIM(Table2[[#This Row],[Referral Date]]))=0,"",IFERROR(NETWORKDAYS(Table2[[#This Row],[Referral Date]],EOMONTH(DATE('Reporting Month'!$B$2,'Reporting Month'!$B$1,1),0),Holidays),-NETWORKDAYS(EOMONTH(DATE('Reporting Month'!$B$2,'Reporting Month'!$B$1,1),0),Table2[[#This Row],[Referral Date]],Holidays)))</f>
        <v/>
      </c>
      <c r="AF124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41" s="4" t="str">
        <f>IF(OR(Table2[[#This Row],[Referral Date]]="",Table2[[#This Row],[FTC Screening Date]]=""),"",IFERROR(DATEDIF(Table2[[#This Row],[Referral Date]],Table2[[#This Row],[FTC Screening Date]],"d"),IFERROR(IF(DATEDIF(Table2[[#This Row],[FTC Screening Date]],Table2[[#This Row],[Referral Date]],"d")&gt;0,0,""),"")))</f>
        <v/>
      </c>
      <c r="AH1241" s="4" t="str">
        <f>IFERROR(VLOOKUP(Table2[[#This Row],[Agency Name]],'Dropdown Values'!A:B,2,FALSE),"")</f>
        <v/>
      </c>
      <c r="AI1241" s="2" t="str">
        <f>IF(OR(Table2[[#This Row],[Current Investigation Start Date]]="",Table2[[#This Row],[Referral Date]]=""),"",IFERROR(NETWORKDAYS(I1241,J1241,Holidays),""))</f>
        <v/>
      </c>
      <c r="AJ1241" s="2" t="str">
        <f>IF(OR(Table2[[#This Row],[Initial Engagement Attempt Date]]="",Table2[[#This Row],[FTC Screening Date]]=""),"",IFERROR(NETWORKDAYS(Table2[[#This Row],[Initial Engagement Attempt Date]],Table2[[#This Row],[FTC Screening Date]],Holidays),""))</f>
        <v/>
      </c>
      <c r="AK124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41" s="4">
        <f>COUNTIFS(Table2[Agency Name],Table2[[#This Row],[Agency Name]],Table2[Client ID],Table2[[#This Row],[Client ID]])</f>
        <v>0</v>
      </c>
    </row>
    <row r="1242" spans="12:38">
      <c r="L1242" s="13"/>
      <c r="M1242" s="13"/>
      <c r="N1242" s="13"/>
      <c r="P1242" s="13"/>
      <c r="W1242" s="13"/>
      <c r="X1242" s="13"/>
      <c r="AA124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4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42" s="4" t="str" cm="1">
        <f t="array" aca="1" ref="AC124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42" s="4">
        <f ca="1">LEN(Table2[[#This Row],[Data Checks]])</f>
        <v>0</v>
      </c>
      <c r="AE1242" s="4" t="str">
        <f>IF(LEN(TRIM(Table2[[#This Row],[Referral Date]]))=0,"",IFERROR(NETWORKDAYS(Table2[[#This Row],[Referral Date]],EOMONTH(DATE('Reporting Month'!$B$2,'Reporting Month'!$B$1,1),0),Holidays),-NETWORKDAYS(EOMONTH(DATE('Reporting Month'!$B$2,'Reporting Month'!$B$1,1),0),Table2[[#This Row],[Referral Date]],Holidays)))</f>
        <v/>
      </c>
      <c r="AF124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42" s="4" t="str">
        <f>IF(OR(Table2[[#This Row],[Referral Date]]="",Table2[[#This Row],[FTC Screening Date]]=""),"",IFERROR(DATEDIF(Table2[[#This Row],[Referral Date]],Table2[[#This Row],[FTC Screening Date]],"d"),IFERROR(IF(DATEDIF(Table2[[#This Row],[FTC Screening Date]],Table2[[#This Row],[Referral Date]],"d")&gt;0,0,""),"")))</f>
        <v/>
      </c>
      <c r="AH1242" s="4" t="str">
        <f>IFERROR(VLOOKUP(Table2[[#This Row],[Agency Name]],'Dropdown Values'!A:B,2,FALSE),"")</f>
        <v/>
      </c>
      <c r="AI1242" s="2" t="str">
        <f>IF(OR(Table2[[#This Row],[Current Investigation Start Date]]="",Table2[[#This Row],[Referral Date]]=""),"",IFERROR(NETWORKDAYS(I1242,J1242,Holidays),""))</f>
        <v/>
      </c>
      <c r="AJ1242" s="2" t="str">
        <f>IF(OR(Table2[[#This Row],[Initial Engagement Attempt Date]]="",Table2[[#This Row],[FTC Screening Date]]=""),"",IFERROR(NETWORKDAYS(Table2[[#This Row],[Initial Engagement Attempt Date]],Table2[[#This Row],[FTC Screening Date]],Holidays),""))</f>
        <v/>
      </c>
      <c r="AK124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42" s="4">
        <f>COUNTIFS(Table2[Agency Name],Table2[[#This Row],[Agency Name]],Table2[Client ID],Table2[[#This Row],[Client ID]])</f>
        <v>0</v>
      </c>
    </row>
    <row r="1243" spans="12:38">
      <c r="L1243" s="13"/>
      <c r="M1243" s="13"/>
      <c r="N1243" s="13"/>
      <c r="P1243" s="13"/>
      <c r="W1243" s="13"/>
      <c r="X1243" s="13"/>
      <c r="AA124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4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43" s="4" t="str" cm="1">
        <f t="array" aca="1" ref="AC124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43" s="4">
        <f ca="1">LEN(Table2[[#This Row],[Data Checks]])</f>
        <v>0</v>
      </c>
      <c r="AE1243" s="4" t="str">
        <f>IF(LEN(TRIM(Table2[[#This Row],[Referral Date]]))=0,"",IFERROR(NETWORKDAYS(Table2[[#This Row],[Referral Date]],EOMONTH(DATE('Reporting Month'!$B$2,'Reporting Month'!$B$1,1),0),Holidays),-NETWORKDAYS(EOMONTH(DATE('Reporting Month'!$B$2,'Reporting Month'!$B$1,1),0),Table2[[#This Row],[Referral Date]],Holidays)))</f>
        <v/>
      </c>
      <c r="AF124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43" s="4" t="str">
        <f>IF(OR(Table2[[#This Row],[Referral Date]]="",Table2[[#This Row],[FTC Screening Date]]=""),"",IFERROR(DATEDIF(Table2[[#This Row],[Referral Date]],Table2[[#This Row],[FTC Screening Date]],"d"),IFERROR(IF(DATEDIF(Table2[[#This Row],[FTC Screening Date]],Table2[[#This Row],[Referral Date]],"d")&gt;0,0,""),"")))</f>
        <v/>
      </c>
      <c r="AH1243" s="4" t="str">
        <f>IFERROR(VLOOKUP(Table2[[#This Row],[Agency Name]],'Dropdown Values'!A:B,2,FALSE),"")</f>
        <v/>
      </c>
      <c r="AI1243" s="2" t="str">
        <f>IF(OR(Table2[[#This Row],[Current Investigation Start Date]]="",Table2[[#This Row],[Referral Date]]=""),"",IFERROR(NETWORKDAYS(I1243,J1243,Holidays),""))</f>
        <v/>
      </c>
      <c r="AJ1243" s="2" t="str">
        <f>IF(OR(Table2[[#This Row],[Initial Engagement Attempt Date]]="",Table2[[#This Row],[FTC Screening Date]]=""),"",IFERROR(NETWORKDAYS(Table2[[#This Row],[Initial Engagement Attempt Date]],Table2[[#This Row],[FTC Screening Date]],Holidays),""))</f>
        <v/>
      </c>
      <c r="AK124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43" s="4">
        <f>COUNTIFS(Table2[Agency Name],Table2[[#This Row],[Agency Name]],Table2[Client ID],Table2[[#This Row],[Client ID]])</f>
        <v>0</v>
      </c>
    </row>
    <row r="1244" spans="12:38">
      <c r="L1244" s="13"/>
      <c r="M1244" s="13"/>
      <c r="N1244" s="13"/>
      <c r="P1244" s="13"/>
      <c r="W1244" s="13"/>
      <c r="X1244" s="13"/>
      <c r="AA124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4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44" s="4" t="str" cm="1">
        <f t="array" aca="1" ref="AC124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44" s="4">
        <f ca="1">LEN(Table2[[#This Row],[Data Checks]])</f>
        <v>0</v>
      </c>
      <c r="AE1244" s="4" t="str">
        <f>IF(LEN(TRIM(Table2[[#This Row],[Referral Date]]))=0,"",IFERROR(NETWORKDAYS(Table2[[#This Row],[Referral Date]],EOMONTH(DATE('Reporting Month'!$B$2,'Reporting Month'!$B$1,1),0),Holidays),-NETWORKDAYS(EOMONTH(DATE('Reporting Month'!$B$2,'Reporting Month'!$B$1,1),0),Table2[[#This Row],[Referral Date]],Holidays)))</f>
        <v/>
      </c>
      <c r="AF124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44" s="4" t="str">
        <f>IF(OR(Table2[[#This Row],[Referral Date]]="",Table2[[#This Row],[FTC Screening Date]]=""),"",IFERROR(DATEDIF(Table2[[#This Row],[Referral Date]],Table2[[#This Row],[FTC Screening Date]],"d"),IFERROR(IF(DATEDIF(Table2[[#This Row],[FTC Screening Date]],Table2[[#This Row],[Referral Date]],"d")&gt;0,0,""),"")))</f>
        <v/>
      </c>
      <c r="AH1244" s="4" t="str">
        <f>IFERROR(VLOOKUP(Table2[[#This Row],[Agency Name]],'Dropdown Values'!A:B,2,FALSE),"")</f>
        <v/>
      </c>
      <c r="AI1244" s="2" t="str">
        <f>IF(OR(Table2[[#This Row],[Current Investigation Start Date]]="",Table2[[#This Row],[Referral Date]]=""),"",IFERROR(NETWORKDAYS(I1244,J1244,Holidays),""))</f>
        <v/>
      </c>
      <c r="AJ1244" s="2" t="str">
        <f>IF(OR(Table2[[#This Row],[Initial Engagement Attempt Date]]="",Table2[[#This Row],[FTC Screening Date]]=""),"",IFERROR(NETWORKDAYS(Table2[[#This Row],[Initial Engagement Attempt Date]],Table2[[#This Row],[FTC Screening Date]],Holidays),""))</f>
        <v/>
      </c>
      <c r="AK124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44" s="4">
        <f>COUNTIFS(Table2[Agency Name],Table2[[#This Row],[Agency Name]],Table2[Client ID],Table2[[#This Row],[Client ID]])</f>
        <v>0</v>
      </c>
    </row>
    <row r="1245" spans="12:38">
      <c r="L1245" s="13"/>
      <c r="M1245" s="13"/>
      <c r="N1245" s="13"/>
      <c r="P1245" s="13"/>
      <c r="W1245" s="13"/>
      <c r="X1245" s="13"/>
      <c r="AA124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4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45" s="4" t="str" cm="1">
        <f t="array" aca="1" ref="AC124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45" s="4">
        <f ca="1">LEN(Table2[[#This Row],[Data Checks]])</f>
        <v>0</v>
      </c>
      <c r="AE1245" s="4" t="str">
        <f>IF(LEN(TRIM(Table2[[#This Row],[Referral Date]]))=0,"",IFERROR(NETWORKDAYS(Table2[[#This Row],[Referral Date]],EOMONTH(DATE('Reporting Month'!$B$2,'Reporting Month'!$B$1,1),0),Holidays),-NETWORKDAYS(EOMONTH(DATE('Reporting Month'!$B$2,'Reporting Month'!$B$1,1),0),Table2[[#This Row],[Referral Date]],Holidays)))</f>
        <v/>
      </c>
      <c r="AF124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45" s="4" t="str">
        <f>IF(OR(Table2[[#This Row],[Referral Date]]="",Table2[[#This Row],[FTC Screening Date]]=""),"",IFERROR(DATEDIF(Table2[[#This Row],[Referral Date]],Table2[[#This Row],[FTC Screening Date]],"d"),IFERROR(IF(DATEDIF(Table2[[#This Row],[FTC Screening Date]],Table2[[#This Row],[Referral Date]],"d")&gt;0,0,""),"")))</f>
        <v/>
      </c>
      <c r="AH1245" s="4" t="str">
        <f>IFERROR(VLOOKUP(Table2[[#This Row],[Agency Name]],'Dropdown Values'!A:B,2,FALSE),"")</f>
        <v/>
      </c>
      <c r="AI1245" s="2" t="str">
        <f>IF(OR(Table2[[#This Row],[Current Investigation Start Date]]="",Table2[[#This Row],[Referral Date]]=""),"",IFERROR(NETWORKDAYS(I1245,J1245,Holidays),""))</f>
        <v/>
      </c>
      <c r="AJ1245" s="2" t="str">
        <f>IF(OR(Table2[[#This Row],[Initial Engagement Attempt Date]]="",Table2[[#This Row],[FTC Screening Date]]=""),"",IFERROR(NETWORKDAYS(Table2[[#This Row],[Initial Engagement Attempt Date]],Table2[[#This Row],[FTC Screening Date]],Holidays),""))</f>
        <v/>
      </c>
      <c r="AK124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45" s="4">
        <f>COUNTIFS(Table2[Agency Name],Table2[[#This Row],[Agency Name]],Table2[Client ID],Table2[[#This Row],[Client ID]])</f>
        <v>0</v>
      </c>
    </row>
    <row r="1246" spans="12:38">
      <c r="L1246" s="13"/>
      <c r="M1246" s="13"/>
      <c r="N1246" s="13"/>
      <c r="P1246" s="13"/>
      <c r="W1246" s="13"/>
      <c r="X1246" s="13"/>
      <c r="AA124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4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46" s="4" t="str" cm="1">
        <f t="array" aca="1" ref="AC124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46" s="4">
        <f ca="1">LEN(Table2[[#This Row],[Data Checks]])</f>
        <v>0</v>
      </c>
      <c r="AE1246" s="4" t="str">
        <f>IF(LEN(TRIM(Table2[[#This Row],[Referral Date]]))=0,"",IFERROR(NETWORKDAYS(Table2[[#This Row],[Referral Date]],EOMONTH(DATE('Reporting Month'!$B$2,'Reporting Month'!$B$1,1),0),Holidays),-NETWORKDAYS(EOMONTH(DATE('Reporting Month'!$B$2,'Reporting Month'!$B$1,1),0),Table2[[#This Row],[Referral Date]],Holidays)))</f>
        <v/>
      </c>
      <c r="AF124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46" s="4" t="str">
        <f>IF(OR(Table2[[#This Row],[Referral Date]]="",Table2[[#This Row],[FTC Screening Date]]=""),"",IFERROR(DATEDIF(Table2[[#This Row],[Referral Date]],Table2[[#This Row],[FTC Screening Date]],"d"),IFERROR(IF(DATEDIF(Table2[[#This Row],[FTC Screening Date]],Table2[[#This Row],[Referral Date]],"d")&gt;0,0,""),"")))</f>
        <v/>
      </c>
      <c r="AH1246" s="4" t="str">
        <f>IFERROR(VLOOKUP(Table2[[#This Row],[Agency Name]],'Dropdown Values'!A:B,2,FALSE),"")</f>
        <v/>
      </c>
      <c r="AI1246" s="2" t="str">
        <f>IF(OR(Table2[[#This Row],[Current Investigation Start Date]]="",Table2[[#This Row],[Referral Date]]=""),"",IFERROR(NETWORKDAYS(I1246,J1246,Holidays),""))</f>
        <v/>
      </c>
      <c r="AJ1246" s="2" t="str">
        <f>IF(OR(Table2[[#This Row],[Initial Engagement Attempt Date]]="",Table2[[#This Row],[FTC Screening Date]]=""),"",IFERROR(NETWORKDAYS(Table2[[#This Row],[Initial Engagement Attempt Date]],Table2[[#This Row],[FTC Screening Date]],Holidays),""))</f>
        <v/>
      </c>
      <c r="AK124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46" s="4">
        <f>COUNTIFS(Table2[Agency Name],Table2[[#This Row],[Agency Name]],Table2[Client ID],Table2[[#This Row],[Client ID]])</f>
        <v>0</v>
      </c>
    </row>
    <row r="1247" spans="12:38">
      <c r="L1247" s="13"/>
      <c r="M1247" s="13"/>
      <c r="N1247" s="13"/>
      <c r="P1247" s="13"/>
      <c r="W1247" s="13"/>
      <c r="X1247" s="13"/>
      <c r="AA124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4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47" s="4" t="str" cm="1">
        <f t="array" aca="1" ref="AC124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47" s="4">
        <f ca="1">LEN(Table2[[#This Row],[Data Checks]])</f>
        <v>0</v>
      </c>
      <c r="AE1247" s="4" t="str">
        <f>IF(LEN(TRIM(Table2[[#This Row],[Referral Date]]))=0,"",IFERROR(NETWORKDAYS(Table2[[#This Row],[Referral Date]],EOMONTH(DATE('Reporting Month'!$B$2,'Reporting Month'!$B$1,1),0),Holidays),-NETWORKDAYS(EOMONTH(DATE('Reporting Month'!$B$2,'Reporting Month'!$B$1,1),0),Table2[[#This Row],[Referral Date]],Holidays)))</f>
        <v/>
      </c>
      <c r="AF124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47" s="4" t="str">
        <f>IF(OR(Table2[[#This Row],[Referral Date]]="",Table2[[#This Row],[FTC Screening Date]]=""),"",IFERROR(DATEDIF(Table2[[#This Row],[Referral Date]],Table2[[#This Row],[FTC Screening Date]],"d"),IFERROR(IF(DATEDIF(Table2[[#This Row],[FTC Screening Date]],Table2[[#This Row],[Referral Date]],"d")&gt;0,0,""),"")))</f>
        <v/>
      </c>
      <c r="AH1247" s="4" t="str">
        <f>IFERROR(VLOOKUP(Table2[[#This Row],[Agency Name]],'Dropdown Values'!A:B,2,FALSE),"")</f>
        <v/>
      </c>
      <c r="AI1247" s="2" t="str">
        <f>IF(OR(Table2[[#This Row],[Current Investigation Start Date]]="",Table2[[#This Row],[Referral Date]]=""),"",IFERROR(NETWORKDAYS(I1247,J1247,Holidays),""))</f>
        <v/>
      </c>
      <c r="AJ1247" s="2" t="str">
        <f>IF(OR(Table2[[#This Row],[Initial Engagement Attempt Date]]="",Table2[[#This Row],[FTC Screening Date]]=""),"",IFERROR(NETWORKDAYS(Table2[[#This Row],[Initial Engagement Attempt Date]],Table2[[#This Row],[FTC Screening Date]],Holidays),""))</f>
        <v/>
      </c>
      <c r="AK124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47" s="4">
        <f>COUNTIFS(Table2[Agency Name],Table2[[#This Row],[Agency Name]],Table2[Client ID],Table2[[#This Row],[Client ID]])</f>
        <v>0</v>
      </c>
    </row>
    <row r="1248" spans="12:38">
      <c r="L1248" s="13"/>
      <c r="M1248" s="13"/>
      <c r="N1248" s="13"/>
      <c r="P1248" s="13"/>
      <c r="W1248" s="13"/>
      <c r="X1248" s="13"/>
      <c r="AA124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4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48" s="4" t="str" cm="1">
        <f t="array" aca="1" ref="AC124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48" s="4">
        <f ca="1">LEN(Table2[[#This Row],[Data Checks]])</f>
        <v>0</v>
      </c>
      <c r="AE1248" s="4" t="str">
        <f>IF(LEN(TRIM(Table2[[#This Row],[Referral Date]]))=0,"",IFERROR(NETWORKDAYS(Table2[[#This Row],[Referral Date]],EOMONTH(DATE('Reporting Month'!$B$2,'Reporting Month'!$B$1,1),0),Holidays),-NETWORKDAYS(EOMONTH(DATE('Reporting Month'!$B$2,'Reporting Month'!$B$1,1),0),Table2[[#This Row],[Referral Date]],Holidays)))</f>
        <v/>
      </c>
      <c r="AF124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48" s="4" t="str">
        <f>IF(OR(Table2[[#This Row],[Referral Date]]="",Table2[[#This Row],[FTC Screening Date]]=""),"",IFERROR(DATEDIF(Table2[[#This Row],[Referral Date]],Table2[[#This Row],[FTC Screening Date]],"d"),IFERROR(IF(DATEDIF(Table2[[#This Row],[FTC Screening Date]],Table2[[#This Row],[Referral Date]],"d")&gt;0,0,""),"")))</f>
        <v/>
      </c>
      <c r="AH1248" s="4" t="str">
        <f>IFERROR(VLOOKUP(Table2[[#This Row],[Agency Name]],'Dropdown Values'!A:B,2,FALSE),"")</f>
        <v/>
      </c>
      <c r="AI1248" s="2" t="str">
        <f>IF(OR(Table2[[#This Row],[Current Investigation Start Date]]="",Table2[[#This Row],[Referral Date]]=""),"",IFERROR(NETWORKDAYS(I1248,J1248,Holidays),""))</f>
        <v/>
      </c>
      <c r="AJ1248" s="2" t="str">
        <f>IF(OR(Table2[[#This Row],[Initial Engagement Attempt Date]]="",Table2[[#This Row],[FTC Screening Date]]=""),"",IFERROR(NETWORKDAYS(Table2[[#This Row],[Initial Engagement Attempt Date]],Table2[[#This Row],[FTC Screening Date]],Holidays),""))</f>
        <v/>
      </c>
      <c r="AK124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48" s="4">
        <f>COUNTIFS(Table2[Agency Name],Table2[[#This Row],[Agency Name]],Table2[Client ID],Table2[[#This Row],[Client ID]])</f>
        <v>0</v>
      </c>
    </row>
    <row r="1249" spans="12:38">
      <c r="L1249" s="13"/>
      <c r="M1249" s="13"/>
      <c r="N1249" s="13"/>
      <c r="P1249" s="13"/>
      <c r="W1249" s="13"/>
      <c r="X1249" s="13"/>
      <c r="AA124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4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49" s="4" t="str" cm="1">
        <f t="array" aca="1" ref="AC124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49" s="4">
        <f ca="1">LEN(Table2[[#This Row],[Data Checks]])</f>
        <v>0</v>
      </c>
      <c r="AE1249" s="4" t="str">
        <f>IF(LEN(TRIM(Table2[[#This Row],[Referral Date]]))=0,"",IFERROR(NETWORKDAYS(Table2[[#This Row],[Referral Date]],EOMONTH(DATE('Reporting Month'!$B$2,'Reporting Month'!$B$1,1),0),Holidays),-NETWORKDAYS(EOMONTH(DATE('Reporting Month'!$B$2,'Reporting Month'!$B$1,1),0),Table2[[#This Row],[Referral Date]],Holidays)))</f>
        <v/>
      </c>
      <c r="AF124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49" s="4" t="str">
        <f>IF(OR(Table2[[#This Row],[Referral Date]]="",Table2[[#This Row],[FTC Screening Date]]=""),"",IFERROR(DATEDIF(Table2[[#This Row],[Referral Date]],Table2[[#This Row],[FTC Screening Date]],"d"),IFERROR(IF(DATEDIF(Table2[[#This Row],[FTC Screening Date]],Table2[[#This Row],[Referral Date]],"d")&gt;0,0,""),"")))</f>
        <v/>
      </c>
      <c r="AH1249" s="4" t="str">
        <f>IFERROR(VLOOKUP(Table2[[#This Row],[Agency Name]],'Dropdown Values'!A:B,2,FALSE),"")</f>
        <v/>
      </c>
      <c r="AI1249" s="2" t="str">
        <f>IF(OR(Table2[[#This Row],[Current Investigation Start Date]]="",Table2[[#This Row],[Referral Date]]=""),"",IFERROR(NETWORKDAYS(I1249,J1249,Holidays),""))</f>
        <v/>
      </c>
      <c r="AJ1249" s="2" t="str">
        <f>IF(OR(Table2[[#This Row],[Initial Engagement Attempt Date]]="",Table2[[#This Row],[FTC Screening Date]]=""),"",IFERROR(NETWORKDAYS(Table2[[#This Row],[Initial Engagement Attempt Date]],Table2[[#This Row],[FTC Screening Date]],Holidays),""))</f>
        <v/>
      </c>
      <c r="AK124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49" s="4">
        <f>COUNTIFS(Table2[Agency Name],Table2[[#This Row],[Agency Name]],Table2[Client ID],Table2[[#This Row],[Client ID]])</f>
        <v>0</v>
      </c>
    </row>
    <row r="1250" spans="12:38">
      <c r="L1250" s="13"/>
      <c r="M1250" s="13"/>
      <c r="N1250" s="13"/>
      <c r="P1250" s="13"/>
      <c r="W1250" s="13"/>
      <c r="X1250" s="13"/>
      <c r="AA125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5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50" s="4" t="str" cm="1">
        <f t="array" aca="1" ref="AC125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50" s="4">
        <f ca="1">LEN(Table2[[#This Row],[Data Checks]])</f>
        <v>0</v>
      </c>
      <c r="AE1250" s="4" t="str">
        <f>IF(LEN(TRIM(Table2[[#This Row],[Referral Date]]))=0,"",IFERROR(NETWORKDAYS(Table2[[#This Row],[Referral Date]],EOMONTH(DATE('Reporting Month'!$B$2,'Reporting Month'!$B$1,1),0),Holidays),-NETWORKDAYS(EOMONTH(DATE('Reporting Month'!$B$2,'Reporting Month'!$B$1,1),0),Table2[[#This Row],[Referral Date]],Holidays)))</f>
        <v/>
      </c>
      <c r="AF125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50" s="4" t="str">
        <f>IF(OR(Table2[[#This Row],[Referral Date]]="",Table2[[#This Row],[FTC Screening Date]]=""),"",IFERROR(DATEDIF(Table2[[#This Row],[Referral Date]],Table2[[#This Row],[FTC Screening Date]],"d"),IFERROR(IF(DATEDIF(Table2[[#This Row],[FTC Screening Date]],Table2[[#This Row],[Referral Date]],"d")&gt;0,0,""),"")))</f>
        <v/>
      </c>
      <c r="AH1250" s="4" t="str">
        <f>IFERROR(VLOOKUP(Table2[[#This Row],[Agency Name]],'Dropdown Values'!A:B,2,FALSE),"")</f>
        <v/>
      </c>
      <c r="AI1250" s="2" t="str">
        <f>IF(OR(Table2[[#This Row],[Current Investigation Start Date]]="",Table2[[#This Row],[Referral Date]]=""),"",IFERROR(NETWORKDAYS(I1250,J1250,Holidays),""))</f>
        <v/>
      </c>
      <c r="AJ1250" s="2" t="str">
        <f>IF(OR(Table2[[#This Row],[Initial Engagement Attempt Date]]="",Table2[[#This Row],[FTC Screening Date]]=""),"",IFERROR(NETWORKDAYS(Table2[[#This Row],[Initial Engagement Attempt Date]],Table2[[#This Row],[FTC Screening Date]],Holidays),""))</f>
        <v/>
      </c>
      <c r="AK125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50" s="4">
        <f>COUNTIFS(Table2[Agency Name],Table2[[#This Row],[Agency Name]],Table2[Client ID],Table2[[#This Row],[Client ID]])</f>
        <v>0</v>
      </c>
    </row>
    <row r="1251" spans="12:38">
      <c r="L1251" s="13"/>
      <c r="M1251" s="13"/>
      <c r="N1251" s="13"/>
      <c r="P1251" s="13"/>
      <c r="W1251" s="13"/>
      <c r="X1251" s="13"/>
      <c r="AA125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5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51" s="4" t="str" cm="1">
        <f t="array" aca="1" ref="AC125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51" s="4">
        <f ca="1">LEN(Table2[[#This Row],[Data Checks]])</f>
        <v>0</v>
      </c>
      <c r="AE1251" s="4" t="str">
        <f>IF(LEN(TRIM(Table2[[#This Row],[Referral Date]]))=0,"",IFERROR(NETWORKDAYS(Table2[[#This Row],[Referral Date]],EOMONTH(DATE('Reporting Month'!$B$2,'Reporting Month'!$B$1,1),0),Holidays),-NETWORKDAYS(EOMONTH(DATE('Reporting Month'!$B$2,'Reporting Month'!$B$1,1),0),Table2[[#This Row],[Referral Date]],Holidays)))</f>
        <v/>
      </c>
      <c r="AF125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51" s="4" t="str">
        <f>IF(OR(Table2[[#This Row],[Referral Date]]="",Table2[[#This Row],[FTC Screening Date]]=""),"",IFERROR(DATEDIF(Table2[[#This Row],[Referral Date]],Table2[[#This Row],[FTC Screening Date]],"d"),IFERROR(IF(DATEDIF(Table2[[#This Row],[FTC Screening Date]],Table2[[#This Row],[Referral Date]],"d")&gt;0,0,""),"")))</f>
        <v/>
      </c>
      <c r="AH1251" s="4" t="str">
        <f>IFERROR(VLOOKUP(Table2[[#This Row],[Agency Name]],'Dropdown Values'!A:B,2,FALSE),"")</f>
        <v/>
      </c>
      <c r="AI1251" s="2" t="str">
        <f>IF(OR(Table2[[#This Row],[Current Investigation Start Date]]="",Table2[[#This Row],[Referral Date]]=""),"",IFERROR(NETWORKDAYS(I1251,J1251,Holidays),""))</f>
        <v/>
      </c>
      <c r="AJ1251" s="2" t="str">
        <f>IF(OR(Table2[[#This Row],[Initial Engagement Attempt Date]]="",Table2[[#This Row],[FTC Screening Date]]=""),"",IFERROR(NETWORKDAYS(Table2[[#This Row],[Initial Engagement Attempt Date]],Table2[[#This Row],[FTC Screening Date]],Holidays),""))</f>
        <v/>
      </c>
      <c r="AK125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51" s="4">
        <f>COUNTIFS(Table2[Agency Name],Table2[[#This Row],[Agency Name]],Table2[Client ID],Table2[[#This Row],[Client ID]])</f>
        <v>0</v>
      </c>
    </row>
    <row r="1252" spans="12:38">
      <c r="L1252" s="13"/>
      <c r="M1252" s="13"/>
      <c r="N1252" s="13"/>
      <c r="P1252" s="13"/>
      <c r="W1252" s="13"/>
      <c r="X1252" s="13"/>
      <c r="AA125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5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52" s="4" t="str" cm="1">
        <f t="array" aca="1" ref="AC125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52" s="4">
        <f ca="1">LEN(Table2[[#This Row],[Data Checks]])</f>
        <v>0</v>
      </c>
      <c r="AE1252" s="4" t="str">
        <f>IF(LEN(TRIM(Table2[[#This Row],[Referral Date]]))=0,"",IFERROR(NETWORKDAYS(Table2[[#This Row],[Referral Date]],EOMONTH(DATE('Reporting Month'!$B$2,'Reporting Month'!$B$1,1),0),Holidays),-NETWORKDAYS(EOMONTH(DATE('Reporting Month'!$B$2,'Reporting Month'!$B$1,1),0),Table2[[#This Row],[Referral Date]],Holidays)))</f>
        <v/>
      </c>
      <c r="AF125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52" s="4" t="str">
        <f>IF(OR(Table2[[#This Row],[Referral Date]]="",Table2[[#This Row],[FTC Screening Date]]=""),"",IFERROR(DATEDIF(Table2[[#This Row],[Referral Date]],Table2[[#This Row],[FTC Screening Date]],"d"),IFERROR(IF(DATEDIF(Table2[[#This Row],[FTC Screening Date]],Table2[[#This Row],[Referral Date]],"d")&gt;0,0,""),"")))</f>
        <v/>
      </c>
      <c r="AH1252" s="4" t="str">
        <f>IFERROR(VLOOKUP(Table2[[#This Row],[Agency Name]],'Dropdown Values'!A:B,2,FALSE),"")</f>
        <v/>
      </c>
      <c r="AI1252" s="2" t="str">
        <f>IF(OR(Table2[[#This Row],[Current Investigation Start Date]]="",Table2[[#This Row],[Referral Date]]=""),"",IFERROR(NETWORKDAYS(I1252,J1252,Holidays),""))</f>
        <v/>
      </c>
      <c r="AJ1252" s="2" t="str">
        <f>IF(OR(Table2[[#This Row],[Initial Engagement Attempt Date]]="",Table2[[#This Row],[FTC Screening Date]]=""),"",IFERROR(NETWORKDAYS(Table2[[#This Row],[Initial Engagement Attempt Date]],Table2[[#This Row],[FTC Screening Date]],Holidays),""))</f>
        <v/>
      </c>
      <c r="AK125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52" s="4">
        <f>COUNTIFS(Table2[Agency Name],Table2[[#This Row],[Agency Name]],Table2[Client ID],Table2[[#This Row],[Client ID]])</f>
        <v>0</v>
      </c>
    </row>
    <row r="1253" spans="12:38">
      <c r="L1253" s="13"/>
      <c r="M1253" s="13"/>
      <c r="N1253" s="13"/>
      <c r="P1253" s="13"/>
      <c r="W1253" s="13"/>
      <c r="X1253" s="13"/>
      <c r="AA125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5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53" s="4" t="str" cm="1">
        <f t="array" aca="1" ref="AC125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53" s="4">
        <f ca="1">LEN(Table2[[#This Row],[Data Checks]])</f>
        <v>0</v>
      </c>
      <c r="AE1253" s="4" t="str">
        <f>IF(LEN(TRIM(Table2[[#This Row],[Referral Date]]))=0,"",IFERROR(NETWORKDAYS(Table2[[#This Row],[Referral Date]],EOMONTH(DATE('Reporting Month'!$B$2,'Reporting Month'!$B$1,1),0),Holidays),-NETWORKDAYS(EOMONTH(DATE('Reporting Month'!$B$2,'Reporting Month'!$B$1,1),0),Table2[[#This Row],[Referral Date]],Holidays)))</f>
        <v/>
      </c>
      <c r="AF125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53" s="4" t="str">
        <f>IF(OR(Table2[[#This Row],[Referral Date]]="",Table2[[#This Row],[FTC Screening Date]]=""),"",IFERROR(DATEDIF(Table2[[#This Row],[Referral Date]],Table2[[#This Row],[FTC Screening Date]],"d"),IFERROR(IF(DATEDIF(Table2[[#This Row],[FTC Screening Date]],Table2[[#This Row],[Referral Date]],"d")&gt;0,0,""),"")))</f>
        <v/>
      </c>
      <c r="AH1253" s="4" t="str">
        <f>IFERROR(VLOOKUP(Table2[[#This Row],[Agency Name]],'Dropdown Values'!A:B,2,FALSE),"")</f>
        <v/>
      </c>
      <c r="AI1253" s="2" t="str">
        <f>IF(OR(Table2[[#This Row],[Current Investigation Start Date]]="",Table2[[#This Row],[Referral Date]]=""),"",IFERROR(NETWORKDAYS(I1253,J1253,Holidays),""))</f>
        <v/>
      </c>
      <c r="AJ1253" s="2" t="str">
        <f>IF(OR(Table2[[#This Row],[Initial Engagement Attempt Date]]="",Table2[[#This Row],[FTC Screening Date]]=""),"",IFERROR(NETWORKDAYS(Table2[[#This Row],[Initial Engagement Attempt Date]],Table2[[#This Row],[FTC Screening Date]],Holidays),""))</f>
        <v/>
      </c>
      <c r="AK125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53" s="4">
        <f>COUNTIFS(Table2[Agency Name],Table2[[#This Row],[Agency Name]],Table2[Client ID],Table2[[#This Row],[Client ID]])</f>
        <v>0</v>
      </c>
    </row>
    <row r="1254" spans="12:38">
      <c r="L1254" s="13"/>
      <c r="M1254" s="13"/>
      <c r="N1254" s="13"/>
      <c r="P1254" s="13"/>
      <c r="W1254" s="13"/>
      <c r="X1254" s="13"/>
      <c r="AA125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5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54" s="4" t="str" cm="1">
        <f t="array" aca="1" ref="AC125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54" s="4">
        <f ca="1">LEN(Table2[[#This Row],[Data Checks]])</f>
        <v>0</v>
      </c>
      <c r="AE1254" s="4" t="str">
        <f>IF(LEN(TRIM(Table2[[#This Row],[Referral Date]]))=0,"",IFERROR(NETWORKDAYS(Table2[[#This Row],[Referral Date]],EOMONTH(DATE('Reporting Month'!$B$2,'Reporting Month'!$B$1,1),0),Holidays),-NETWORKDAYS(EOMONTH(DATE('Reporting Month'!$B$2,'Reporting Month'!$B$1,1),0),Table2[[#This Row],[Referral Date]],Holidays)))</f>
        <v/>
      </c>
      <c r="AF125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54" s="4" t="str">
        <f>IF(OR(Table2[[#This Row],[Referral Date]]="",Table2[[#This Row],[FTC Screening Date]]=""),"",IFERROR(DATEDIF(Table2[[#This Row],[Referral Date]],Table2[[#This Row],[FTC Screening Date]],"d"),IFERROR(IF(DATEDIF(Table2[[#This Row],[FTC Screening Date]],Table2[[#This Row],[Referral Date]],"d")&gt;0,0,""),"")))</f>
        <v/>
      </c>
      <c r="AH1254" s="4" t="str">
        <f>IFERROR(VLOOKUP(Table2[[#This Row],[Agency Name]],'Dropdown Values'!A:B,2,FALSE),"")</f>
        <v/>
      </c>
      <c r="AI1254" s="2" t="str">
        <f>IF(OR(Table2[[#This Row],[Current Investigation Start Date]]="",Table2[[#This Row],[Referral Date]]=""),"",IFERROR(NETWORKDAYS(I1254,J1254,Holidays),""))</f>
        <v/>
      </c>
      <c r="AJ1254" s="2" t="str">
        <f>IF(OR(Table2[[#This Row],[Initial Engagement Attempt Date]]="",Table2[[#This Row],[FTC Screening Date]]=""),"",IFERROR(NETWORKDAYS(Table2[[#This Row],[Initial Engagement Attempt Date]],Table2[[#This Row],[FTC Screening Date]],Holidays),""))</f>
        <v/>
      </c>
      <c r="AK125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54" s="4">
        <f>COUNTIFS(Table2[Agency Name],Table2[[#This Row],[Agency Name]],Table2[Client ID],Table2[[#This Row],[Client ID]])</f>
        <v>0</v>
      </c>
    </row>
    <row r="1255" spans="12:38">
      <c r="L1255" s="13"/>
      <c r="M1255" s="13"/>
      <c r="N1255" s="13"/>
      <c r="P1255" s="13"/>
      <c r="W1255" s="13"/>
      <c r="X1255" s="13"/>
      <c r="AA125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5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55" s="4" t="str" cm="1">
        <f t="array" aca="1" ref="AC125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55" s="4">
        <f ca="1">LEN(Table2[[#This Row],[Data Checks]])</f>
        <v>0</v>
      </c>
      <c r="AE1255" s="4" t="str">
        <f>IF(LEN(TRIM(Table2[[#This Row],[Referral Date]]))=0,"",IFERROR(NETWORKDAYS(Table2[[#This Row],[Referral Date]],EOMONTH(DATE('Reporting Month'!$B$2,'Reporting Month'!$B$1,1),0),Holidays),-NETWORKDAYS(EOMONTH(DATE('Reporting Month'!$B$2,'Reporting Month'!$B$1,1),0),Table2[[#This Row],[Referral Date]],Holidays)))</f>
        <v/>
      </c>
      <c r="AF125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55" s="4" t="str">
        <f>IF(OR(Table2[[#This Row],[Referral Date]]="",Table2[[#This Row],[FTC Screening Date]]=""),"",IFERROR(DATEDIF(Table2[[#This Row],[Referral Date]],Table2[[#This Row],[FTC Screening Date]],"d"),IFERROR(IF(DATEDIF(Table2[[#This Row],[FTC Screening Date]],Table2[[#This Row],[Referral Date]],"d")&gt;0,0,""),"")))</f>
        <v/>
      </c>
      <c r="AH1255" s="4" t="str">
        <f>IFERROR(VLOOKUP(Table2[[#This Row],[Agency Name]],'Dropdown Values'!A:B,2,FALSE),"")</f>
        <v/>
      </c>
      <c r="AI1255" s="2" t="str">
        <f>IF(OR(Table2[[#This Row],[Current Investigation Start Date]]="",Table2[[#This Row],[Referral Date]]=""),"",IFERROR(NETWORKDAYS(I1255,J1255,Holidays),""))</f>
        <v/>
      </c>
      <c r="AJ1255" s="2" t="str">
        <f>IF(OR(Table2[[#This Row],[Initial Engagement Attempt Date]]="",Table2[[#This Row],[FTC Screening Date]]=""),"",IFERROR(NETWORKDAYS(Table2[[#This Row],[Initial Engagement Attempt Date]],Table2[[#This Row],[FTC Screening Date]],Holidays),""))</f>
        <v/>
      </c>
      <c r="AK125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55" s="4">
        <f>COUNTIFS(Table2[Agency Name],Table2[[#This Row],[Agency Name]],Table2[Client ID],Table2[[#This Row],[Client ID]])</f>
        <v>0</v>
      </c>
    </row>
    <row r="1256" spans="12:38">
      <c r="L1256" s="13"/>
      <c r="M1256" s="13"/>
      <c r="N1256" s="13"/>
      <c r="P1256" s="13"/>
      <c r="W1256" s="13"/>
      <c r="X1256" s="13"/>
      <c r="AA125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5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56" s="4" t="str" cm="1">
        <f t="array" aca="1" ref="AC125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56" s="4">
        <f ca="1">LEN(Table2[[#This Row],[Data Checks]])</f>
        <v>0</v>
      </c>
      <c r="AE1256" s="4" t="str">
        <f>IF(LEN(TRIM(Table2[[#This Row],[Referral Date]]))=0,"",IFERROR(NETWORKDAYS(Table2[[#This Row],[Referral Date]],EOMONTH(DATE('Reporting Month'!$B$2,'Reporting Month'!$B$1,1),0),Holidays),-NETWORKDAYS(EOMONTH(DATE('Reporting Month'!$B$2,'Reporting Month'!$B$1,1),0),Table2[[#This Row],[Referral Date]],Holidays)))</f>
        <v/>
      </c>
      <c r="AF125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56" s="4" t="str">
        <f>IF(OR(Table2[[#This Row],[Referral Date]]="",Table2[[#This Row],[FTC Screening Date]]=""),"",IFERROR(DATEDIF(Table2[[#This Row],[Referral Date]],Table2[[#This Row],[FTC Screening Date]],"d"),IFERROR(IF(DATEDIF(Table2[[#This Row],[FTC Screening Date]],Table2[[#This Row],[Referral Date]],"d")&gt;0,0,""),"")))</f>
        <v/>
      </c>
      <c r="AH1256" s="4" t="str">
        <f>IFERROR(VLOOKUP(Table2[[#This Row],[Agency Name]],'Dropdown Values'!A:B,2,FALSE),"")</f>
        <v/>
      </c>
      <c r="AI1256" s="2" t="str">
        <f>IF(OR(Table2[[#This Row],[Current Investigation Start Date]]="",Table2[[#This Row],[Referral Date]]=""),"",IFERROR(NETWORKDAYS(I1256,J1256,Holidays),""))</f>
        <v/>
      </c>
      <c r="AJ1256" s="2" t="str">
        <f>IF(OR(Table2[[#This Row],[Initial Engagement Attempt Date]]="",Table2[[#This Row],[FTC Screening Date]]=""),"",IFERROR(NETWORKDAYS(Table2[[#This Row],[Initial Engagement Attempt Date]],Table2[[#This Row],[FTC Screening Date]],Holidays),""))</f>
        <v/>
      </c>
      <c r="AK125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56" s="4">
        <f>COUNTIFS(Table2[Agency Name],Table2[[#This Row],[Agency Name]],Table2[Client ID],Table2[[#This Row],[Client ID]])</f>
        <v>0</v>
      </c>
    </row>
    <row r="1257" spans="12:38">
      <c r="L1257" s="13"/>
      <c r="M1257" s="13"/>
      <c r="N1257" s="13"/>
      <c r="P1257" s="13"/>
      <c r="W1257" s="13"/>
      <c r="X1257" s="13"/>
      <c r="AA125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5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57" s="4" t="str" cm="1">
        <f t="array" aca="1" ref="AC125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57" s="4">
        <f ca="1">LEN(Table2[[#This Row],[Data Checks]])</f>
        <v>0</v>
      </c>
      <c r="AE1257" s="4" t="str">
        <f>IF(LEN(TRIM(Table2[[#This Row],[Referral Date]]))=0,"",IFERROR(NETWORKDAYS(Table2[[#This Row],[Referral Date]],EOMONTH(DATE('Reporting Month'!$B$2,'Reporting Month'!$B$1,1),0),Holidays),-NETWORKDAYS(EOMONTH(DATE('Reporting Month'!$B$2,'Reporting Month'!$B$1,1),0),Table2[[#This Row],[Referral Date]],Holidays)))</f>
        <v/>
      </c>
      <c r="AF125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57" s="4" t="str">
        <f>IF(OR(Table2[[#This Row],[Referral Date]]="",Table2[[#This Row],[FTC Screening Date]]=""),"",IFERROR(DATEDIF(Table2[[#This Row],[Referral Date]],Table2[[#This Row],[FTC Screening Date]],"d"),IFERROR(IF(DATEDIF(Table2[[#This Row],[FTC Screening Date]],Table2[[#This Row],[Referral Date]],"d")&gt;0,0,""),"")))</f>
        <v/>
      </c>
      <c r="AH1257" s="4" t="str">
        <f>IFERROR(VLOOKUP(Table2[[#This Row],[Agency Name]],'Dropdown Values'!A:B,2,FALSE),"")</f>
        <v/>
      </c>
      <c r="AI1257" s="2" t="str">
        <f>IF(OR(Table2[[#This Row],[Current Investigation Start Date]]="",Table2[[#This Row],[Referral Date]]=""),"",IFERROR(NETWORKDAYS(I1257,J1257,Holidays),""))</f>
        <v/>
      </c>
      <c r="AJ1257" s="2" t="str">
        <f>IF(OR(Table2[[#This Row],[Initial Engagement Attempt Date]]="",Table2[[#This Row],[FTC Screening Date]]=""),"",IFERROR(NETWORKDAYS(Table2[[#This Row],[Initial Engagement Attempt Date]],Table2[[#This Row],[FTC Screening Date]],Holidays),""))</f>
        <v/>
      </c>
      <c r="AK125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57" s="4">
        <f>COUNTIFS(Table2[Agency Name],Table2[[#This Row],[Agency Name]],Table2[Client ID],Table2[[#This Row],[Client ID]])</f>
        <v>0</v>
      </c>
    </row>
    <row r="1258" spans="12:38">
      <c r="L1258" s="13"/>
      <c r="M1258" s="13"/>
      <c r="N1258" s="13"/>
      <c r="P1258" s="13"/>
      <c r="W1258" s="13"/>
      <c r="X1258" s="13"/>
      <c r="AA125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5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58" s="4" t="str" cm="1">
        <f t="array" aca="1" ref="AC125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58" s="4">
        <f ca="1">LEN(Table2[[#This Row],[Data Checks]])</f>
        <v>0</v>
      </c>
      <c r="AE1258" s="4" t="str">
        <f>IF(LEN(TRIM(Table2[[#This Row],[Referral Date]]))=0,"",IFERROR(NETWORKDAYS(Table2[[#This Row],[Referral Date]],EOMONTH(DATE('Reporting Month'!$B$2,'Reporting Month'!$B$1,1),0),Holidays),-NETWORKDAYS(EOMONTH(DATE('Reporting Month'!$B$2,'Reporting Month'!$B$1,1),0),Table2[[#This Row],[Referral Date]],Holidays)))</f>
        <v/>
      </c>
      <c r="AF125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58" s="4" t="str">
        <f>IF(OR(Table2[[#This Row],[Referral Date]]="",Table2[[#This Row],[FTC Screening Date]]=""),"",IFERROR(DATEDIF(Table2[[#This Row],[Referral Date]],Table2[[#This Row],[FTC Screening Date]],"d"),IFERROR(IF(DATEDIF(Table2[[#This Row],[FTC Screening Date]],Table2[[#This Row],[Referral Date]],"d")&gt;0,0,""),"")))</f>
        <v/>
      </c>
      <c r="AH1258" s="4" t="str">
        <f>IFERROR(VLOOKUP(Table2[[#This Row],[Agency Name]],'Dropdown Values'!A:B,2,FALSE),"")</f>
        <v/>
      </c>
      <c r="AI1258" s="2" t="str">
        <f>IF(OR(Table2[[#This Row],[Current Investigation Start Date]]="",Table2[[#This Row],[Referral Date]]=""),"",IFERROR(NETWORKDAYS(I1258,J1258,Holidays),""))</f>
        <v/>
      </c>
      <c r="AJ1258" s="2" t="str">
        <f>IF(OR(Table2[[#This Row],[Initial Engagement Attempt Date]]="",Table2[[#This Row],[FTC Screening Date]]=""),"",IFERROR(NETWORKDAYS(Table2[[#This Row],[Initial Engagement Attempt Date]],Table2[[#This Row],[FTC Screening Date]],Holidays),""))</f>
        <v/>
      </c>
      <c r="AK125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58" s="4">
        <f>COUNTIFS(Table2[Agency Name],Table2[[#This Row],[Agency Name]],Table2[Client ID],Table2[[#This Row],[Client ID]])</f>
        <v>0</v>
      </c>
    </row>
    <row r="1259" spans="12:38">
      <c r="L1259" s="13"/>
      <c r="M1259" s="13"/>
      <c r="N1259" s="13"/>
      <c r="P1259" s="13"/>
      <c r="W1259" s="13"/>
      <c r="X1259" s="13"/>
      <c r="AA125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5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59" s="4" t="str" cm="1">
        <f t="array" aca="1" ref="AC125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59" s="4">
        <f ca="1">LEN(Table2[[#This Row],[Data Checks]])</f>
        <v>0</v>
      </c>
      <c r="AE1259" s="4" t="str">
        <f>IF(LEN(TRIM(Table2[[#This Row],[Referral Date]]))=0,"",IFERROR(NETWORKDAYS(Table2[[#This Row],[Referral Date]],EOMONTH(DATE('Reporting Month'!$B$2,'Reporting Month'!$B$1,1),0),Holidays),-NETWORKDAYS(EOMONTH(DATE('Reporting Month'!$B$2,'Reporting Month'!$B$1,1),0),Table2[[#This Row],[Referral Date]],Holidays)))</f>
        <v/>
      </c>
      <c r="AF125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59" s="4" t="str">
        <f>IF(OR(Table2[[#This Row],[Referral Date]]="",Table2[[#This Row],[FTC Screening Date]]=""),"",IFERROR(DATEDIF(Table2[[#This Row],[Referral Date]],Table2[[#This Row],[FTC Screening Date]],"d"),IFERROR(IF(DATEDIF(Table2[[#This Row],[FTC Screening Date]],Table2[[#This Row],[Referral Date]],"d")&gt;0,0,""),"")))</f>
        <v/>
      </c>
      <c r="AH1259" s="4" t="str">
        <f>IFERROR(VLOOKUP(Table2[[#This Row],[Agency Name]],'Dropdown Values'!A:B,2,FALSE),"")</f>
        <v/>
      </c>
      <c r="AI1259" s="2" t="str">
        <f>IF(OR(Table2[[#This Row],[Current Investigation Start Date]]="",Table2[[#This Row],[Referral Date]]=""),"",IFERROR(NETWORKDAYS(I1259,J1259,Holidays),""))</f>
        <v/>
      </c>
      <c r="AJ1259" s="2" t="str">
        <f>IF(OR(Table2[[#This Row],[Initial Engagement Attempt Date]]="",Table2[[#This Row],[FTC Screening Date]]=""),"",IFERROR(NETWORKDAYS(Table2[[#This Row],[Initial Engagement Attempt Date]],Table2[[#This Row],[FTC Screening Date]],Holidays),""))</f>
        <v/>
      </c>
      <c r="AK125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59" s="4">
        <f>COUNTIFS(Table2[Agency Name],Table2[[#This Row],[Agency Name]],Table2[Client ID],Table2[[#This Row],[Client ID]])</f>
        <v>0</v>
      </c>
    </row>
    <row r="1260" spans="12:38">
      <c r="L1260" s="13"/>
      <c r="M1260" s="13"/>
      <c r="N1260" s="13"/>
      <c r="P1260" s="13"/>
      <c r="W1260" s="13"/>
      <c r="X1260" s="13"/>
      <c r="AA126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6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60" s="4" t="str" cm="1">
        <f t="array" aca="1" ref="AC126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60" s="4">
        <f ca="1">LEN(Table2[[#This Row],[Data Checks]])</f>
        <v>0</v>
      </c>
      <c r="AE1260" s="4" t="str">
        <f>IF(LEN(TRIM(Table2[[#This Row],[Referral Date]]))=0,"",IFERROR(NETWORKDAYS(Table2[[#This Row],[Referral Date]],EOMONTH(DATE('Reporting Month'!$B$2,'Reporting Month'!$B$1,1),0),Holidays),-NETWORKDAYS(EOMONTH(DATE('Reporting Month'!$B$2,'Reporting Month'!$B$1,1),0),Table2[[#This Row],[Referral Date]],Holidays)))</f>
        <v/>
      </c>
      <c r="AF126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60" s="4" t="str">
        <f>IF(OR(Table2[[#This Row],[Referral Date]]="",Table2[[#This Row],[FTC Screening Date]]=""),"",IFERROR(DATEDIF(Table2[[#This Row],[Referral Date]],Table2[[#This Row],[FTC Screening Date]],"d"),IFERROR(IF(DATEDIF(Table2[[#This Row],[FTC Screening Date]],Table2[[#This Row],[Referral Date]],"d")&gt;0,0,""),"")))</f>
        <v/>
      </c>
      <c r="AH1260" s="4" t="str">
        <f>IFERROR(VLOOKUP(Table2[[#This Row],[Agency Name]],'Dropdown Values'!A:B,2,FALSE),"")</f>
        <v/>
      </c>
      <c r="AI1260" s="2" t="str">
        <f>IF(OR(Table2[[#This Row],[Current Investigation Start Date]]="",Table2[[#This Row],[Referral Date]]=""),"",IFERROR(NETWORKDAYS(I1260,J1260,Holidays),""))</f>
        <v/>
      </c>
      <c r="AJ1260" s="2" t="str">
        <f>IF(OR(Table2[[#This Row],[Initial Engagement Attempt Date]]="",Table2[[#This Row],[FTC Screening Date]]=""),"",IFERROR(NETWORKDAYS(Table2[[#This Row],[Initial Engagement Attempt Date]],Table2[[#This Row],[FTC Screening Date]],Holidays),""))</f>
        <v/>
      </c>
      <c r="AK126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60" s="4">
        <f>COUNTIFS(Table2[Agency Name],Table2[[#This Row],[Agency Name]],Table2[Client ID],Table2[[#This Row],[Client ID]])</f>
        <v>0</v>
      </c>
    </row>
    <row r="1261" spans="12:38">
      <c r="L1261" s="13"/>
      <c r="M1261" s="13"/>
      <c r="N1261" s="13"/>
      <c r="P1261" s="13"/>
      <c r="W1261" s="13"/>
      <c r="X1261" s="13"/>
      <c r="AA126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6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61" s="4" t="str" cm="1">
        <f t="array" aca="1" ref="AC126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61" s="4">
        <f ca="1">LEN(Table2[[#This Row],[Data Checks]])</f>
        <v>0</v>
      </c>
      <c r="AE1261" s="4" t="str">
        <f>IF(LEN(TRIM(Table2[[#This Row],[Referral Date]]))=0,"",IFERROR(NETWORKDAYS(Table2[[#This Row],[Referral Date]],EOMONTH(DATE('Reporting Month'!$B$2,'Reporting Month'!$B$1,1),0),Holidays),-NETWORKDAYS(EOMONTH(DATE('Reporting Month'!$B$2,'Reporting Month'!$B$1,1),0),Table2[[#This Row],[Referral Date]],Holidays)))</f>
        <v/>
      </c>
      <c r="AF126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61" s="4" t="str">
        <f>IF(OR(Table2[[#This Row],[Referral Date]]="",Table2[[#This Row],[FTC Screening Date]]=""),"",IFERROR(DATEDIF(Table2[[#This Row],[Referral Date]],Table2[[#This Row],[FTC Screening Date]],"d"),IFERROR(IF(DATEDIF(Table2[[#This Row],[FTC Screening Date]],Table2[[#This Row],[Referral Date]],"d")&gt;0,0,""),"")))</f>
        <v/>
      </c>
      <c r="AH1261" s="4" t="str">
        <f>IFERROR(VLOOKUP(Table2[[#This Row],[Agency Name]],'Dropdown Values'!A:B,2,FALSE),"")</f>
        <v/>
      </c>
      <c r="AI1261" s="2" t="str">
        <f>IF(OR(Table2[[#This Row],[Current Investigation Start Date]]="",Table2[[#This Row],[Referral Date]]=""),"",IFERROR(NETWORKDAYS(I1261,J1261,Holidays),""))</f>
        <v/>
      </c>
      <c r="AJ1261" s="2" t="str">
        <f>IF(OR(Table2[[#This Row],[Initial Engagement Attempt Date]]="",Table2[[#This Row],[FTC Screening Date]]=""),"",IFERROR(NETWORKDAYS(Table2[[#This Row],[Initial Engagement Attempt Date]],Table2[[#This Row],[FTC Screening Date]],Holidays),""))</f>
        <v/>
      </c>
      <c r="AK126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61" s="4">
        <f>COUNTIFS(Table2[Agency Name],Table2[[#This Row],[Agency Name]],Table2[Client ID],Table2[[#This Row],[Client ID]])</f>
        <v>0</v>
      </c>
    </row>
    <row r="1262" spans="12:38">
      <c r="L1262" s="13"/>
      <c r="M1262" s="13"/>
      <c r="N1262" s="13"/>
      <c r="P1262" s="13"/>
      <c r="W1262" s="13"/>
      <c r="X1262" s="13"/>
      <c r="AA126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6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62" s="4" t="str" cm="1">
        <f t="array" aca="1" ref="AC126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62" s="4">
        <f ca="1">LEN(Table2[[#This Row],[Data Checks]])</f>
        <v>0</v>
      </c>
      <c r="AE1262" s="4" t="str">
        <f>IF(LEN(TRIM(Table2[[#This Row],[Referral Date]]))=0,"",IFERROR(NETWORKDAYS(Table2[[#This Row],[Referral Date]],EOMONTH(DATE('Reporting Month'!$B$2,'Reporting Month'!$B$1,1),0),Holidays),-NETWORKDAYS(EOMONTH(DATE('Reporting Month'!$B$2,'Reporting Month'!$B$1,1),0),Table2[[#This Row],[Referral Date]],Holidays)))</f>
        <v/>
      </c>
      <c r="AF126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62" s="4" t="str">
        <f>IF(OR(Table2[[#This Row],[Referral Date]]="",Table2[[#This Row],[FTC Screening Date]]=""),"",IFERROR(DATEDIF(Table2[[#This Row],[Referral Date]],Table2[[#This Row],[FTC Screening Date]],"d"),IFERROR(IF(DATEDIF(Table2[[#This Row],[FTC Screening Date]],Table2[[#This Row],[Referral Date]],"d")&gt;0,0,""),"")))</f>
        <v/>
      </c>
      <c r="AH1262" s="4" t="str">
        <f>IFERROR(VLOOKUP(Table2[[#This Row],[Agency Name]],'Dropdown Values'!A:B,2,FALSE),"")</f>
        <v/>
      </c>
      <c r="AI1262" s="2" t="str">
        <f>IF(OR(Table2[[#This Row],[Current Investigation Start Date]]="",Table2[[#This Row],[Referral Date]]=""),"",IFERROR(NETWORKDAYS(I1262,J1262,Holidays),""))</f>
        <v/>
      </c>
      <c r="AJ1262" s="2" t="str">
        <f>IF(OR(Table2[[#This Row],[Initial Engagement Attempt Date]]="",Table2[[#This Row],[FTC Screening Date]]=""),"",IFERROR(NETWORKDAYS(Table2[[#This Row],[Initial Engagement Attempt Date]],Table2[[#This Row],[FTC Screening Date]],Holidays),""))</f>
        <v/>
      </c>
      <c r="AK126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62" s="4">
        <f>COUNTIFS(Table2[Agency Name],Table2[[#This Row],[Agency Name]],Table2[Client ID],Table2[[#This Row],[Client ID]])</f>
        <v>0</v>
      </c>
    </row>
    <row r="1263" spans="12:38">
      <c r="L1263" s="13"/>
      <c r="M1263" s="13"/>
      <c r="N1263" s="13"/>
      <c r="P1263" s="13"/>
      <c r="W1263" s="13"/>
      <c r="X1263" s="13"/>
      <c r="AA126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6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63" s="4" t="str" cm="1">
        <f t="array" aca="1" ref="AC126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63" s="4">
        <f ca="1">LEN(Table2[[#This Row],[Data Checks]])</f>
        <v>0</v>
      </c>
      <c r="AE1263" s="4" t="str">
        <f>IF(LEN(TRIM(Table2[[#This Row],[Referral Date]]))=0,"",IFERROR(NETWORKDAYS(Table2[[#This Row],[Referral Date]],EOMONTH(DATE('Reporting Month'!$B$2,'Reporting Month'!$B$1,1),0),Holidays),-NETWORKDAYS(EOMONTH(DATE('Reporting Month'!$B$2,'Reporting Month'!$B$1,1),0),Table2[[#This Row],[Referral Date]],Holidays)))</f>
        <v/>
      </c>
      <c r="AF126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63" s="4" t="str">
        <f>IF(OR(Table2[[#This Row],[Referral Date]]="",Table2[[#This Row],[FTC Screening Date]]=""),"",IFERROR(DATEDIF(Table2[[#This Row],[Referral Date]],Table2[[#This Row],[FTC Screening Date]],"d"),IFERROR(IF(DATEDIF(Table2[[#This Row],[FTC Screening Date]],Table2[[#This Row],[Referral Date]],"d")&gt;0,0,""),"")))</f>
        <v/>
      </c>
      <c r="AH1263" s="4" t="str">
        <f>IFERROR(VLOOKUP(Table2[[#This Row],[Agency Name]],'Dropdown Values'!A:B,2,FALSE),"")</f>
        <v/>
      </c>
      <c r="AI1263" s="2" t="str">
        <f>IF(OR(Table2[[#This Row],[Current Investigation Start Date]]="",Table2[[#This Row],[Referral Date]]=""),"",IFERROR(NETWORKDAYS(I1263,J1263,Holidays),""))</f>
        <v/>
      </c>
      <c r="AJ1263" s="2" t="str">
        <f>IF(OR(Table2[[#This Row],[Initial Engagement Attempt Date]]="",Table2[[#This Row],[FTC Screening Date]]=""),"",IFERROR(NETWORKDAYS(Table2[[#This Row],[Initial Engagement Attempt Date]],Table2[[#This Row],[FTC Screening Date]],Holidays),""))</f>
        <v/>
      </c>
      <c r="AK126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63" s="4">
        <f>COUNTIFS(Table2[Agency Name],Table2[[#This Row],[Agency Name]],Table2[Client ID],Table2[[#This Row],[Client ID]])</f>
        <v>0</v>
      </c>
    </row>
    <row r="1264" spans="12:38">
      <c r="L1264" s="13"/>
      <c r="M1264" s="13"/>
      <c r="N1264" s="13"/>
      <c r="P1264" s="13"/>
      <c r="W1264" s="13"/>
      <c r="X1264" s="13"/>
      <c r="AA126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6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64" s="4" t="str" cm="1">
        <f t="array" aca="1" ref="AC126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64" s="4">
        <f ca="1">LEN(Table2[[#This Row],[Data Checks]])</f>
        <v>0</v>
      </c>
      <c r="AE1264" s="4" t="str">
        <f>IF(LEN(TRIM(Table2[[#This Row],[Referral Date]]))=0,"",IFERROR(NETWORKDAYS(Table2[[#This Row],[Referral Date]],EOMONTH(DATE('Reporting Month'!$B$2,'Reporting Month'!$B$1,1),0),Holidays),-NETWORKDAYS(EOMONTH(DATE('Reporting Month'!$B$2,'Reporting Month'!$B$1,1),0),Table2[[#This Row],[Referral Date]],Holidays)))</f>
        <v/>
      </c>
      <c r="AF126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64" s="4" t="str">
        <f>IF(OR(Table2[[#This Row],[Referral Date]]="",Table2[[#This Row],[FTC Screening Date]]=""),"",IFERROR(DATEDIF(Table2[[#This Row],[Referral Date]],Table2[[#This Row],[FTC Screening Date]],"d"),IFERROR(IF(DATEDIF(Table2[[#This Row],[FTC Screening Date]],Table2[[#This Row],[Referral Date]],"d")&gt;0,0,""),"")))</f>
        <v/>
      </c>
      <c r="AH1264" s="4" t="str">
        <f>IFERROR(VLOOKUP(Table2[[#This Row],[Agency Name]],'Dropdown Values'!A:B,2,FALSE),"")</f>
        <v/>
      </c>
      <c r="AI1264" s="2" t="str">
        <f>IF(OR(Table2[[#This Row],[Current Investigation Start Date]]="",Table2[[#This Row],[Referral Date]]=""),"",IFERROR(NETWORKDAYS(I1264,J1264,Holidays),""))</f>
        <v/>
      </c>
      <c r="AJ1264" s="2" t="str">
        <f>IF(OR(Table2[[#This Row],[Initial Engagement Attempt Date]]="",Table2[[#This Row],[FTC Screening Date]]=""),"",IFERROR(NETWORKDAYS(Table2[[#This Row],[Initial Engagement Attempt Date]],Table2[[#This Row],[FTC Screening Date]],Holidays),""))</f>
        <v/>
      </c>
      <c r="AK126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64" s="4">
        <f>COUNTIFS(Table2[Agency Name],Table2[[#This Row],[Agency Name]],Table2[Client ID],Table2[[#This Row],[Client ID]])</f>
        <v>0</v>
      </c>
    </row>
    <row r="1265" spans="12:38">
      <c r="L1265" s="13"/>
      <c r="M1265" s="13"/>
      <c r="N1265" s="13"/>
      <c r="P1265" s="13"/>
      <c r="W1265" s="13"/>
      <c r="X1265" s="13"/>
      <c r="AA126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6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65" s="4" t="str" cm="1">
        <f t="array" aca="1" ref="AC126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65" s="4">
        <f ca="1">LEN(Table2[[#This Row],[Data Checks]])</f>
        <v>0</v>
      </c>
      <c r="AE1265" s="4" t="str">
        <f>IF(LEN(TRIM(Table2[[#This Row],[Referral Date]]))=0,"",IFERROR(NETWORKDAYS(Table2[[#This Row],[Referral Date]],EOMONTH(DATE('Reporting Month'!$B$2,'Reporting Month'!$B$1,1),0),Holidays),-NETWORKDAYS(EOMONTH(DATE('Reporting Month'!$B$2,'Reporting Month'!$B$1,1),0),Table2[[#This Row],[Referral Date]],Holidays)))</f>
        <v/>
      </c>
      <c r="AF126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65" s="4" t="str">
        <f>IF(OR(Table2[[#This Row],[Referral Date]]="",Table2[[#This Row],[FTC Screening Date]]=""),"",IFERROR(DATEDIF(Table2[[#This Row],[Referral Date]],Table2[[#This Row],[FTC Screening Date]],"d"),IFERROR(IF(DATEDIF(Table2[[#This Row],[FTC Screening Date]],Table2[[#This Row],[Referral Date]],"d")&gt;0,0,""),"")))</f>
        <v/>
      </c>
      <c r="AH1265" s="4" t="str">
        <f>IFERROR(VLOOKUP(Table2[[#This Row],[Agency Name]],'Dropdown Values'!A:B,2,FALSE),"")</f>
        <v/>
      </c>
      <c r="AI1265" s="2" t="str">
        <f>IF(OR(Table2[[#This Row],[Current Investigation Start Date]]="",Table2[[#This Row],[Referral Date]]=""),"",IFERROR(NETWORKDAYS(I1265,J1265,Holidays),""))</f>
        <v/>
      </c>
      <c r="AJ1265" s="2" t="str">
        <f>IF(OR(Table2[[#This Row],[Initial Engagement Attempt Date]]="",Table2[[#This Row],[FTC Screening Date]]=""),"",IFERROR(NETWORKDAYS(Table2[[#This Row],[Initial Engagement Attempt Date]],Table2[[#This Row],[FTC Screening Date]],Holidays),""))</f>
        <v/>
      </c>
      <c r="AK126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65" s="4">
        <f>COUNTIFS(Table2[Agency Name],Table2[[#This Row],[Agency Name]],Table2[Client ID],Table2[[#This Row],[Client ID]])</f>
        <v>0</v>
      </c>
    </row>
    <row r="1266" spans="12:38">
      <c r="L1266" s="13"/>
      <c r="M1266" s="13"/>
      <c r="N1266" s="13"/>
      <c r="P1266" s="13"/>
      <c r="W1266" s="13"/>
      <c r="X1266" s="13"/>
      <c r="AA126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6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66" s="4" t="str" cm="1">
        <f t="array" aca="1" ref="AC126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66" s="4">
        <f ca="1">LEN(Table2[[#This Row],[Data Checks]])</f>
        <v>0</v>
      </c>
      <c r="AE1266" s="4" t="str">
        <f>IF(LEN(TRIM(Table2[[#This Row],[Referral Date]]))=0,"",IFERROR(NETWORKDAYS(Table2[[#This Row],[Referral Date]],EOMONTH(DATE('Reporting Month'!$B$2,'Reporting Month'!$B$1,1),0),Holidays),-NETWORKDAYS(EOMONTH(DATE('Reporting Month'!$B$2,'Reporting Month'!$B$1,1),0),Table2[[#This Row],[Referral Date]],Holidays)))</f>
        <v/>
      </c>
      <c r="AF126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66" s="4" t="str">
        <f>IF(OR(Table2[[#This Row],[Referral Date]]="",Table2[[#This Row],[FTC Screening Date]]=""),"",IFERROR(DATEDIF(Table2[[#This Row],[Referral Date]],Table2[[#This Row],[FTC Screening Date]],"d"),IFERROR(IF(DATEDIF(Table2[[#This Row],[FTC Screening Date]],Table2[[#This Row],[Referral Date]],"d")&gt;0,0,""),"")))</f>
        <v/>
      </c>
      <c r="AH1266" s="4" t="str">
        <f>IFERROR(VLOOKUP(Table2[[#This Row],[Agency Name]],'Dropdown Values'!A:B,2,FALSE),"")</f>
        <v/>
      </c>
      <c r="AI1266" s="2" t="str">
        <f>IF(OR(Table2[[#This Row],[Current Investigation Start Date]]="",Table2[[#This Row],[Referral Date]]=""),"",IFERROR(NETWORKDAYS(I1266,J1266,Holidays),""))</f>
        <v/>
      </c>
      <c r="AJ1266" s="2" t="str">
        <f>IF(OR(Table2[[#This Row],[Initial Engagement Attempt Date]]="",Table2[[#This Row],[FTC Screening Date]]=""),"",IFERROR(NETWORKDAYS(Table2[[#This Row],[Initial Engagement Attempt Date]],Table2[[#This Row],[FTC Screening Date]],Holidays),""))</f>
        <v/>
      </c>
      <c r="AK126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66" s="4">
        <f>COUNTIFS(Table2[Agency Name],Table2[[#This Row],[Agency Name]],Table2[Client ID],Table2[[#This Row],[Client ID]])</f>
        <v>0</v>
      </c>
    </row>
    <row r="1267" spans="12:38">
      <c r="L1267" s="13"/>
      <c r="M1267" s="13"/>
      <c r="N1267" s="13"/>
      <c r="P1267" s="13"/>
      <c r="W1267" s="13"/>
      <c r="X1267" s="13"/>
      <c r="AA126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6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67" s="4" t="str" cm="1">
        <f t="array" aca="1" ref="AC126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67" s="4">
        <f ca="1">LEN(Table2[[#This Row],[Data Checks]])</f>
        <v>0</v>
      </c>
      <c r="AE1267" s="4" t="str">
        <f>IF(LEN(TRIM(Table2[[#This Row],[Referral Date]]))=0,"",IFERROR(NETWORKDAYS(Table2[[#This Row],[Referral Date]],EOMONTH(DATE('Reporting Month'!$B$2,'Reporting Month'!$B$1,1),0),Holidays),-NETWORKDAYS(EOMONTH(DATE('Reporting Month'!$B$2,'Reporting Month'!$B$1,1),0),Table2[[#This Row],[Referral Date]],Holidays)))</f>
        <v/>
      </c>
      <c r="AF126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67" s="4" t="str">
        <f>IF(OR(Table2[[#This Row],[Referral Date]]="",Table2[[#This Row],[FTC Screening Date]]=""),"",IFERROR(DATEDIF(Table2[[#This Row],[Referral Date]],Table2[[#This Row],[FTC Screening Date]],"d"),IFERROR(IF(DATEDIF(Table2[[#This Row],[FTC Screening Date]],Table2[[#This Row],[Referral Date]],"d")&gt;0,0,""),"")))</f>
        <v/>
      </c>
      <c r="AH1267" s="4" t="str">
        <f>IFERROR(VLOOKUP(Table2[[#This Row],[Agency Name]],'Dropdown Values'!A:B,2,FALSE),"")</f>
        <v/>
      </c>
      <c r="AI1267" s="2" t="str">
        <f>IF(OR(Table2[[#This Row],[Current Investigation Start Date]]="",Table2[[#This Row],[Referral Date]]=""),"",IFERROR(NETWORKDAYS(I1267,J1267,Holidays),""))</f>
        <v/>
      </c>
      <c r="AJ1267" s="2" t="str">
        <f>IF(OR(Table2[[#This Row],[Initial Engagement Attempt Date]]="",Table2[[#This Row],[FTC Screening Date]]=""),"",IFERROR(NETWORKDAYS(Table2[[#This Row],[Initial Engagement Attempt Date]],Table2[[#This Row],[FTC Screening Date]],Holidays),""))</f>
        <v/>
      </c>
      <c r="AK126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67" s="4">
        <f>COUNTIFS(Table2[Agency Name],Table2[[#This Row],[Agency Name]],Table2[Client ID],Table2[[#This Row],[Client ID]])</f>
        <v>0</v>
      </c>
    </row>
    <row r="1268" spans="12:38">
      <c r="L1268" s="13"/>
      <c r="M1268" s="13"/>
      <c r="N1268" s="13"/>
      <c r="P1268" s="13"/>
      <c r="W1268" s="13"/>
      <c r="X1268" s="13"/>
      <c r="AA126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6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68" s="4" t="str" cm="1">
        <f t="array" aca="1" ref="AC126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68" s="4">
        <f ca="1">LEN(Table2[[#This Row],[Data Checks]])</f>
        <v>0</v>
      </c>
      <c r="AE1268" s="4" t="str">
        <f>IF(LEN(TRIM(Table2[[#This Row],[Referral Date]]))=0,"",IFERROR(NETWORKDAYS(Table2[[#This Row],[Referral Date]],EOMONTH(DATE('Reporting Month'!$B$2,'Reporting Month'!$B$1,1),0),Holidays),-NETWORKDAYS(EOMONTH(DATE('Reporting Month'!$B$2,'Reporting Month'!$B$1,1),0),Table2[[#This Row],[Referral Date]],Holidays)))</f>
        <v/>
      </c>
      <c r="AF126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68" s="4" t="str">
        <f>IF(OR(Table2[[#This Row],[Referral Date]]="",Table2[[#This Row],[FTC Screening Date]]=""),"",IFERROR(DATEDIF(Table2[[#This Row],[Referral Date]],Table2[[#This Row],[FTC Screening Date]],"d"),IFERROR(IF(DATEDIF(Table2[[#This Row],[FTC Screening Date]],Table2[[#This Row],[Referral Date]],"d")&gt;0,0,""),"")))</f>
        <v/>
      </c>
      <c r="AH1268" s="4" t="str">
        <f>IFERROR(VLOOKUP(Table2[[#This Row],[Agency Name]],'Dropdown Values'!A:B,2,FALSE),"")</f>
        <v/>
      </c>
      <c r="AI1268" s="2" t="str">
        <f>IF(OR(Table2[[#This Row],[Current Investigation Start Date]]="",Table2[[#This Row],[Referral Date]]=""),"",IFERROR(NETWORKDAYS(I1268,J1268,Holidays),""))</f>
        <v/>
      </c>
      <c r="AJ1268" s="2" t="str">
        <f>IF(OR(Table2[[#This Row],[Initial Engagement Attempt Date]]="",Table2[[#This Row],[FTC Screening Date]]=""),"",IFERROR(NETWORKDAYS(Table2[[#This Row],[Initial Engagement Attempt Date]],Table2[[#This Row],[FTC Screening Date]],Holidays),""))</f>
        <v/>
      </c>
      <c r="AK126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68" s="4">
        <f>COUNTIFS(Table2[Agency Name],Table2[[#This Row],[Agency Name]],Table2[Client ID],Table2[[#This Row],[Client ID]])</f>
        <v>0</v>
      </c>
    </row>
    <row r="1269" spans="12:38">
      <c r="L1269" s="13"/>
      <c r="M1269" s="13"/>
      <c r="N1269" s="13"/>
      <c r="P1269" s="13"/>
      <c r="W1269" s="13"/>
      <c r="X1269" s="13"/>
      <c r="AA126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6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69" s="4" t="str" cm="1">
        <f t="array" aca="1" ref="AC126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69" s="4">
        <f ca="1">LEN(Table2[[#This Row],[Data Checks]])</f>
        <v>0</v>
      </c>
      <c r="AE1269" s="4" t="str">
        <f>IF(LEN(TRIM(Table2[[#This Row],[Referral Date]]))=0,"",IFERROR(NETWORKDAYS(Table2[[#This Row],[Referral Date]],EOMONTH(DATE('Reporting Month'!$B$2,'Reporting Month'!$B$1,1),0),Holidays),-NETWORKDAYS(EOMONTH(DATE('Reporting Month'!$B$2,'Reporting Month'!$B$1,1),0),Table2[[#This Row],[Referral Date]],Holidays)))</f>
        <v/>
      </c>
      <c r="AF126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69" s="4" t="str">
        <f>IF(OR(Table2[[#This Row],[Referral Date]]="",Table2[[#This Row],[FTC Screening Date]]=""),"",IFERROR(DATEDIF(Table2[[#This Row],[Referral Date]],Table2[[#This Row],[FTC Screening Date]],"d"),IFERROR(IF(DATEDIF(Table2[[#This Row],[FTC Screening Date]],Table2[[#This Row],[Referral Date]],"d")&gt;0,0,""),"")))</f>
        <v/>
      </c>
      <c r="AH1269" s="4" t="str">
        <f>IFERROR(VLOOKUP(Table2[[#This Row],[Agency Name]],'Dropdown Values'!A:B,2,FALSE),"")</f>
        <v/>
      </c>
      <c r="AI1269" s="2" t="str">
        <f>IF(OR(Table2[[#This Row],[Current Investigation Start Date]]="",Table2[[#This Row],[Referral Date]]=""),"",IFERROR(NETWORKDAYS(I1269,J1269,Holidays),""))</f>
        <v/>
      </c>
      <c r="AJ1269" s="2" t="str">
        <f>IF(OR(Table2[[#This Row],[Initial Engagement Attempt Date]]="",Table2[[#This Row],[FTC Screening Date]]=""),"",IFERROR(NETWORKDAYS(Table2[[#This Row],[Initial Engagement Attempt Date]],Table2[[#This Row],[FTC Screening Date]],Holidays),""))</f>
        <v/>
      </c>
      <c r="AK126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69" s="4">
        <f>COUNTIFS(Table2[Agency Name],Table2[[#This Row],[Agency Name]],Table2[Client ID],Table2[[#This Row],[Client ID]])</f>
        <v>0</v>
      </c>
    </row>
    <row r="1270" spans="12:38">
      <c r="L1270" s="13"/>
      <c r="M1270" s="13"/>
      <c r="N1270" s="13"/>
      <c r="P1270" s="13"/>
      <c r="W1270" s="13"/>
      <c r="X1270" s="13"/>
      <c r="AA127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7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70" s="4" t="str" cm="1">
        <f t="array" aca="1" ref="AC127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70" s="4">
        <f ca="1">LEN(Table2[[#This Row],[Data Checks]])</f>
        <v>0</v>
      </c>
      <c r="AE1270" s="4" t="str">
        <f>IF(LEN(TRIM(Table2[[#This Row],[Referral Date]]))=0,"",IFERROR(NETWORKDAYS(Table2[[#This Row],[Referral Date]],EOMONTH(DATE('Reporting Month'!$B$2,'Reporting Month'!$B$1,1),0),Holidays),-NETWORKDAYS(EOMONTH(DATE('Reporting Month'!$B$2,'Reporting Month'!$B$1,1),0),Table2[[#This Row],[Referral Date]],Holidays)))</f>
        <v/>
      </c>
      <c r="AF127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70" s="4" t="str">
        <f>IF(OR(Table2[[#This Row],[Referral Date]]="",Table2[[#This Row],[FTC Screening Date]]=""),"",IFERROR(DATEDIF(Table2[[#This Row],[Referral Date]],Table2[[#This Row],[FTC Screening Date]],"d"),IFERROR(IF(DATEDIF(Table2[[#This Row],[FTC Screening Date]],Table2[[#This Row],[Referral Date]],"d")&gt;0,0,""),"")))</f>
        <v/>
      </c>
      <c r="AH1270" s="4" t="str">
        <f>IFERROR(VLOOKUP(Table2[[#This Row],[Agency Name]],'Dropdown Values'!A:B,2,FALSE),"")</f>
        <v/>
      </c>
      <c r="AI1270" s="2" t="str">
        <f>IF(OR(Table2[[#This Row],[Current Investigation Start Date]]="",Table2[[#This Row],[Referral Date]]=""),"",IFERROR(NETWORKDAYS(I1270,J1270,Holidays),""))</f>
        <v/>
      </c>
      <c r="AJ1270" s="2" t="str">
        <f>IF(OR(Table2[[#This Row],[Initial Engagement Attempt Date]]="",Table2[[#This Row],[FTC Screening Date]]=""),"",IFERROR(NETWORKDAYS(Table2[[#This Row],[Initial Engagement Attempt Date]],Table2[[#This Row],[FTC Screening Date]],Holidays),""))</f>
        <v/>
      </c>
      <c r="AK127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70" s="4">
        <f>COUNTIFS(Table2[Agency Name],Table2[[#This Row],[Agency Name]],Table2[Client ID],Table2[[#This Row],[Client ID]])</f>
        <v>0</v>
      </c>
    </row>
    <row r="1271" spans="12:38">
      <c r="L1271" s="13"/>
      <c r="M1271" s="13"/>
      <c r="N1271" s="13"/>
      <c r="P1271" s="13"/>
      <c r="W1271" s="13"/>
      <c r="X1271" s="13"/>
      <c r="AA127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7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71" s="4" t="str" cm="1">
        <f t="array" aca="1" ref="AC127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71" s="4">
        <f ca="1">LEN(Table2[[#This Row],[Data Checks]])</f>
        <v>0</v>
      </c>
      <c r="AE1271" s="4" t="str">
        <f>IF(LEN(TRIM(Table2[[#This Row],[Referral Date]]))=0,"",IFERROR(NETWORKDAYS(Table2[[#This Row],[Referral Date]],EOMONTH(DATE('Reporting Month'!$B$2,'Reporting Month'!$B$1,1),0),Holidays),-NETWORKDAYS(EOMONTH(DATE('Reporting Month'!$B$2,'Reporting Month'!$B$1,1),0),Table2[[#This Row],[Referral Date]],Holidays)))</f>
        <v/>
      </c>
      <c r="AF127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71" s="4" t="str">
        <f>IF(OR(Table2[[#This Row],[Referral Date]]="",Table2[[#This Row],[FTC Screening Date]]=""),"",IFERROR(DATEDIF(Table2[[#This Row],[Referral Date]],Table2[[#This Row],[FTC Screening Date]],"d"),IFERROR(IF(DATEDIF(Table2[[#This Row],[FTC Screening Date]],Table2[[#This Row],[Referral Date]],"d")&gt;0,0,""),"")))</f>
        <v/>
      </c>
      <c r="AH1271" s="4" t="str">
        <f>IFERROR(VLOOKUP(Table2[[#This Row],[Agency Name]],'Dropdown Values'!A:B,2,FALSE),"")</f>
        <v/>
      </c>
      <c r="AI1271" s="2" t="str">
        <f>IF(OR(Table2[[#This Row],[Current Investigation Start Date]]="",Table2[[#This Row],[Referral Date]]=""),"",IFERROR(NETWORKDAYS(I1271,J1271,Holidays),""))</f>
        <v/>
      </c>
      <c r="AJ1271" s="2" t="str">
        <f>IF(OR(Table2[[#This Row],[Initial Engagement Attempt Date]]="",Table2[[#This Row],[FTC Screening Date]]=""),"",IFERROR(NETWORKDAYS(Table2[[#This Row],[Initial Engagement Attempt Date]],Table2[[#This Row],[FTC Screening Date]],Holidays),""))</f>
        <v/>
      </c>
      <c r="AK127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71" s="4">
        <f>COUNTIFS(Table2[Agency Name],Table2[[#This Row],[Agency Name]],Table2[Client ID],Table2[[#This Row],[Client ID]])</f>
        <v>0</v>
      </c>
    </row>
    <row r="1272" spans="12:38">
      <c r="L1272" s="13"/>
      <c r="M1272" s="13"/>
      <c r="N1272" s="13"/>
      <c r="P1272" s="13"/>
      <c r="W1272" s="13"/>
      <c r="X1272" s="13"/>
      <c r="AA127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7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72" s="4" t="str" cm="1">
        <f t="array" aca="1" ref="AC127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72" s="4">
        <f ca="1">LEN(Table2[[#This Row],[Data Checks]])</f>
        <v>0</v>
      </c>
      <c r="AE1272" s="4" t="str">
        <f>IF(LEN(TRIM(Table2[[#This Row],[Referral Date]]))=0,"",IFERROR(NETWORKDAYS(Table2[[#This Row],[Referral Date]],EOMONTH(DATE('Reporting Month'!$B$2,'Reporting Month'!$B$1,1),0),Holidays),-NETWORKDAYS(EOMONTH(DATE('Reporting Month'!$B$2,'Reporting Month'!$B$1,1),0),Table2[[#This Row],[Referral Date]],Holidays)))</f>
        <v/>
      </c>
      <c r="AF127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72" s="4" t="str">
        <f>IF(OR(Table2[[#This Row],[Referral Date]]="",Table2[[#This Row],[FTC Screening Date]]=""),"",IFERROR(DATEDIF(Table2[[#This Row],[Referral Date]],Table2[[#This Row],[FTC Screening Date]],"d"),IFERROR(IF(DATEDIF(Table2[[#This Row],[FTC Screening Date]],Table2[[#This Row],[Referral Date]],"d")&gt;0,0,""),"")))</f>
        <v/>
      </c>
      <c r="AH1272" s="4" t="str">
        <f>IFERROR(VLOOKUP(Table2[[#This Row],[Agency Name]],'Dropdown Values'!A:B,2,FALSE),"")</f>
        <v/>
      </c>
      <c r="AI1272" s="2" t="str">
        <f>IF(OR(Table2[[#This Row],[Current Investigation Start Date]]="",Table2[[#This Row],[Referral Date]]=""),"",IFERROR(NETWORKDAYS(I1272,J1272,Holidays),""))</f>
        <v/>
      </c>
      <c r="AJ1272" s="2" t="str">
        <f>IF(OR(Table2[[#This Row],[Initial Engagement Attempt Date]]="",Table2[[#This Row],[FTC Screening Date]]=""),"",IFERROR(NETWORKDAYS(Table2[[#This Row],[Initial Engagement Attempt Date]],Table2[[#This Row],[FTC Screening Date]],Holidays),""))</f>
        <v/>
      </c>
      <c r="AK127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72" s="4">
        <f>COUNTIFS(Table2[Agency Name],Table2[[#This Row],[Agency Name]],Table2[Client ID],Table2[[#This Row],[Client ID]])</f>
        <v>0</v>
      </c>
    </row>
    <row r="1273" spans="12:38">
      <c r="L1273" s="13"/>
      <c r="M1273" s="13"/>
      <c r="N1273" s="13"/>
      <c r="P1273" s="13"/>
      <c r="W1273" s="13"/>
      <c r="X1273" s="13"/>
      <c r="AA127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7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73" s="4" t="str" cm="1">
        <f t="array" aca="1" ref="AC127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73" s="4">
        <f ca="1">LEN(Table2[[#This Row],[Data Checks]])</f>
        <v>0</v>
      </c>
      <c r="AE1273" s="4" t="str">
        <f>IF(LEN(TRIM(Table2[[#This Row],[Referral Date]]))=0,"",IFERROR(NETWORKDAYS(Table2[[#This Row],[Referral Date]],EOMONTH(DATE('Reporting Month'!$B$2,'Reporting Month'!$B$1,1),0),Holidays),-NETWORKDAYS(EOMONTH(DATE('Reporting Month'!$B$2,'Reporting Month'!$B$1,1),0),Table2[[#This Row],[Referral Date]],Holidays)))</f>
        <v/>
      </c>
      <c r="AF127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73" s="4" t="str">
        <f>IF(OR(Table2[[#This Row],[Referral Date]]="",Table2[[#This Row],[FTC Screening Date]]=""),"",IFERROR(DATEDIF(Table2[[#This Row],[Referral Date]],Table2[[#This Row],[FTC Screening Date]],"d"),IFERROR(IF(DATEDIF(Table2[[#This Row],[FTC Screening Date]],Table2[[#This Row],[Referral Date]],"d")&gt;0,0,""),"")))</f>
        <v/>
      </c>
      <c r="AH1273" s="4" t="str">
        <f>IFERROR(VLOOKUP(Table2[[#This Row],[Agency Name]],'Dropdown Values'!A:B,2,FALSE),"")</f>
        <v/>
      </c>
      <c r="AI1273" s="2" t="str">
        <f>IF(OR(Table2[[#This Row],[Current Investigation Start Date]]="",Table2[[#This Row],[Referral Date]]=""),"",IFERROR(NETWORKDAYS(I1273,J1273,Holidays),""))</f>
        <v/>
      </c>
      <c r="AJ1273" s="2" t="str">
        <f>IF(OR(Table2[[#This Row],[Initial Engagement Attempt Date]]="",Table2[[#This Row],[FTC Screening Date]]=""),"",IFERROR(NETWORKDAYS(Table2[[#This Row],[Initial Engagement Attempt Date]],Table2[[#This Row],[FTC Screening Date]],Holidays),""))</f>
        <v/>
      </c>
      <c r="AK127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73" s="4">
        <f>COUNTIFS(Table2[Agency Name],Table2[[#This Row],[Agency Name]],Table2[Client ID],Table2[[#This Row],[Client ID]])</f>
        <v>0</v>
      </c>
    </row>
    <row r="1274" spans="12:38">
      <c r="L1274" s="13"/>
      <c r="M1274" s="13"/>
      <c r="N1274" s="13"/>
      <c r="P1274" s="13"/>
      <c r="W1274" s="13"/>
      <c r="X1274" s="13"/>
      <c r="AA127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7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74" s="4" t="str" cm="1">
        <f t="array" aca="1" ref="AC127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74" s="4">
        <f ca="1">LEN(Table2[[#This Row],[Data Checks]])</f>
        <v>0</v>
      </c>
      <c r="AE1274" s="4" t="str">
        <f>IF(LEN(TRIM(Table2[[#This Row],[Referral Date]]))=0,"",IFERROR(NETWORKDAYS(Table2[[#This Row],[Referral Date]],EOMONTH(DATE('Reporting Month'!$B$2,'Reporting Month'!$B$1,1),0),Holidays),-NETWORKDAYS(EOMONTH(DATE('Reporting Month'!$B$2,'Reporting Month'!$B$1,1),0),Table2[[#This Row],[Referral Date]],Holidays)))</f>
        <v/>
      </c>
      <c r="AF127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74" s="4" t="str">
        <f>IF(OR(Table2[[#This Row],[Referral Date]]="",Table2[[#This Row],[FTC Screening Date]]=""),"",IFERROR(DATEDIF(Table2[[#This Row],[Referral Date]],Table2[[#This Row],[FTC Screening Date]],"d"),IFERROR(IF(DATEDIF(Table2[[#This Row],[FTC Screening Date]],Table2[[#This Row],[Referral Date]],"d")&gt;0,0,""),"")))</f>
        <v/>
      </c>
      <c r="AH1274" s="4" t="str">
        <f>IFERROR(VLOOKUP(Table2[[#This Row],[Agency Name]],'Dropdown Values'!A:B,2,FALSE),"")</f>
        <v/>
      </c>
      <c r="AI1274" s="2" t="str">
        <f>IF(OR(Table2[[#This Row],[Current Investigation Start Date]]="",Table2[[#This Row],[Referral Date]]=""),"",IFERROR(NETWORKDAYS(I1274,J1274,Holidays),""))</f>
        <v/>
      </c>
      <c r="AJ1274" s="2" t="str">
        <f>IF(OR(Table2[[#This Row],[Initial Engagement Attempt Date]]="",Table2[[#This Row],[FTC Screening Date]]=""),"",IFERROR(NETWORKDAYS(Table2[[#This Row],[Initial Engagement Attempt Date]],Table2[[#This Row],[FTC Screening Date]],Holidays),""))</f>
        <v/>
      </c>
      <c r="AK127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74" s="4">
        <f>COUNTIFS(Table2[Agency Name],Table2[[#This Row],[Agency Name]],Table2[Client ID],Table2[[#This Row],[Client ID]])</f>
        <v>0</v>
      </c>
    </row>
    <row r="1275" spans="12:38">
      <c r="L1275" s="13"/>
      <c r="M1275" s="13"/>
      <c r="N1275" s="13"/>
      <c r="P1275" s="13"/>
      <c r="W1275" s="13"/>
      <c r="X1275" s="13"/>
      <c r="AA127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7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75" s="4" t="str" cm="1">
        <f t="array" aca="1" ref="AC127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75" s="4">
        <f ca="1">LEN(Table2[[#This Row],[Data Checks]])</f>
        <v>0</v>
      </c>
      <c r="AE1275" s="4" t="str">
        <f>IF(LEN(TRIM(Table2[[#This Row],[Referral Date]]))=0,"",IFERROR(NETWORKDAYS(Table2[[#This Row],[Referral Date]],EOMONTH(DATE('Reporting Month'!$B$2,'Reporting Month'!$B$1,1),0),Holidays),-NETWORKDAYS(EOMONTH(DATE('Reporting Month'!$B$2,'Reporting Month'!$B$1,1),0),Table2[[#This Row],[Referral Date]],Holidays)))</f>
        <v/>
      </c>
      <c r="AF127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75" s="4" t="str">
        <f>IF(OR(Table2[[#This Row],[Referral Date]]="",Table2[[#This Row],[FTC Screening Date]]=""),"",IFERROR(DATEDIF(Table2[[#This Row],[Referral Date]],Table2[[#This Row],[FTC Screening Date]],"d"),IFERROR(IF(DATEDIF(Table2[[#This Row],[FTC Screening Date]],Table2[[#This Row],[Referral Date]],"d")&gt;0,0,""),"")))</f>
        <v/>
      </c>
      <c r="AH1275" s="4" t="str">
        <f>IFERROR(VLOOKUP(Table2[[#This Row],[Agency Name]],'Dropdown Values'!A:B,2,FALSE),"")</f>
        <v/>
      </c>
      <c r="AI1275" s="2" t="str">
        <f>IF(OR(Table2[[#This Row],[Current Investigation Start Date]]="",Table2[[#This Row],[Referral Date]]=""),"",IFERROR(NETWORKDAYS(I1275,J1275,Holidays),""))</f>
        <v/>
      </c>
      <c r="AJ1275" s="2" t="str">
        <f>IF(OR(Table2[[#This Row],[Initial Engagement Attempt Date]]="",Table2[[#This Row],[FTC Screening Date]]=""),"",IFERROR(NETWORKDAYS(Table2[[#This Row],[Initial Engagement Attempt Date]],Table2[[#This Row],[FTC Screening Date]],Holidays),""))</f>
        <v/>
      </c>
      <c r="AK127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75" s="4">
        <f>COUNTIFS(Table2[Agency Name],Table2[[#This Row],[Agency Name]],Table2[Client ID],Table2[[#This Row],[Client ID]])</f>
        <v>0</v>
      </c>
    </row>
    <row r="1276" spans="12:38">
      <c r="L1276" s="13"/>
      <c r="M1276" s="13"/>
      <c r="N1276" s="13"/>
      <c r="P1276" s="13"/>
      <c r="W1276" s="13"/>
      <c r="X1276" s="13"/>
      <c r="AA127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7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76" s="4" t="str" cm="1">
        <f t="array" aca="1" ref="AC127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76" s="4">
        <f ca="1">LEN(Table2[[#This Row],[Data Checks]])</f>
        <v>0</v>
      </c>
      <c r="AE1276" s="4" t="str">
        <f>IF(LEN(TRIM(Table2[[#This Row],[Referral Date]]))=0,"",IFERROR(NETWORKDAYS(Table2[[#This Row],[Referral Date]],EOMONTH(DATE('Reporting Month'!$B$2,'Reporting Month'!$B$1,1),0),Holidays),-NETWORKDAYS(EOMONTH(DATE('Reporting Month'!$B$2,'Reporting Month'!$B$1,1),0),Table2[[#This Row],[Referral Date]],Holidays)))</f>
        <v/>
      </c>
      <c r="AF127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76" s="4" t="str">
        <f>IF(OR(Table2[[#This Row],[Referral Date]]="",Table2[[#This Row],[FTC Screening Date]]=""),"",IFERROR(DATEDIF(Table2[[#This Row],[Referral Date]],Table2[[#This Row],[FTC Screening Date]],"d"),IFERROR(IF(DATEDIF(Table2[[#This Row],[FTC Screening Date]],Table2[[#This Row],[Referral Date]],"d")&gt;0,0,""),"")))</f>
        <v/>
      </c>
      <c r="AH1276" s="4" t="str">
        <f>IFERROR(VLOOKUP(Table2[[#This Row],[Agency Name]],'Dropdown Values'!A:B,2,FALSE),"")</f>
        <v/>
      </c>
      <c r="AI1276" s="2" t="str">
        <f>IF(OR(Table2[[#This Row],[Current Investigation Start Date]]="",Table2[[#This Row],[Referral Date]]=""),"",IFERROR(NETWORKDAYS(I1276,J1276,Holidays),""))</f>
        <v/>
      </c>
      <c r="AJ1276" s="2" t="str">
        <f>IF(OR(Table2[[#This Row],[Initial Engagement Attempt Date]]="",Table2[[#This Row],[FTC Screening Date]]=""),"",IFERROR(NETWORKDAYS(Table2[[#This Row],[Initial Engagement Attempt Date]],Table2[[#This Row],[FTC Screening Date]],Holidays),""))</f>
        <v/>
      </c>
      <c r="AK127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76" s="4">
        <f>COUNTIFS(Table2[Agency Name],Table2[[#This Row],[Agency Name]],Table2[Client ID],Table2[[#This Row],[Client ID]])</f>
        <v>0</v>
      </c>
    </row>
    <row r="1277" spans="12:38">
      <c r="L1277" s="13"/>
      <c r="M1277" s="13"/>
      <c r="N1277" s="13"/>
      <c r="P1277" s="13"/>
      <c r="W1277" s="13"/>
      <c r="X1277" s="13"/>
      <c r="AA127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7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77" s="4" t="str" cm="1">
        <f t="array" aca="1" ref="AC127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77" s="4">
        <f ca="1">LEN(Table2[[#This Row],[Data Checks]])</f>
        <v>0</v>
      </c>
      <c r="AE1277" s="4" t="str">
        <f>IF(LEN(TRIM(Table2[[#This Row],[Referral Date]]))=0,"",IFERROR(NETWORKDAYS(Table2[[#This Row],[Referral Date]],EOMONTH(DATE('Reporting Month'!$B$2,'Reporting Month'!$B$1,1),0),Holidays),-NETWORKDAYS(EOMONTH(DATE('Reporting Month'!$B$2,'Reporting Month'!$B$1,1),0),Table2[[#This Row],[Referral Date]],Holidays)))</f>
        <v/>
      </c>
      <c r="AF127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77" s="4" t="str">
        <f>IF(OR(Table2[[#This Row],[Referral Date]]="",Table2[[#This Row],[FTC Screening Date]]=""),"",IFERROR(DATEDIF(Table2[[#This Row],[Referral Date]],Table2[[#This Row],[FTC Screening Date]],"d"),IFERROR(IF(DATEDIF(Table2[[#This Row],[FTC Screening Date]],Table2[[#This Row],[Referral Date]],"d")&gt;0,0,""),"")))</f>
        <v/>
      </c>
      <c r="AH1277" s="4" t="str">
        <f>IFERROR(VLOOKUP(Table2[[#This Row],[Agency Name]],'Dropdown Values'!A:B,2,FALSE),"")</f>
        <v/>
      </c>
      <c r="AI1277" s="2" t="str">
        <f>IF(OR(Table2[[#This Row],[Current Investigation Start Date]]="",Table2[[#This Row],[Referral Date]]=""),"",IFERROR(NETWORKDAYS(I1277,J1277,Holidays),""))</f>
        <v/>
      </c>
      <c r="AJ1277" s="2" t="str">
        <f>IF(OR(Table2[[#This Row],[Initial Engagement Attempt Date]]="",Table2[[#This Row],[FTC Screening Date]]=""),"",IFERROR(NETWORKDAYS(Table2[[#This Row],[Initial Engagement Attempt Date]],Table2[[#This Row],[FTC Screening Date]],Holidays),""))</f>
        <v/>
      </c>
      <c r="AK127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77" s="4">
        <f>COUNTIFS(Table2[Agency Name],Table2[[#This Row],[Agency Name]],Table2[Client ID],Table2[[#This Row],[Client ID]])</f>
        <v>0</v>
      </c>
    </row>
    <row r="1278" spans="12:38">
      <c r="L1278" s="13"/>
      <c r="M1278" s="13"/>
      <c r="N1278" s="13"/>
      <c r="P1278" s="13"/>
      <c r="W1278" s="13"/>
      <c r="X1278" s="13"/>
      <c r="AA127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7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78" s="4" t="str" cm="1">
        <f t="array" aca="1" ref="AC127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78" s="4">
        <f ca="1">LEN(Table2[[#This Row],[Data Checks]])</f>
        <v>0</v>
      </c>
      <c r="AE1278" s="4" t="str">
        <f>IF(LEN(TRIM(Table2[[#This Row],[Referral Date]]))=0,"",IFERROR(NETWORKDAYS(Table2[[#This Row],[Referral Date]],EOMONTH(DATE('Reporting Month'!$B$2,'Reporting Month'!$B$1,1),0),Holidays),-NETWORKDAYS(EOMONTH(DATE('Reporting Month'!$B$2,'Reporting Month'!$B$1,1),0),Table2[[#This Row],[Referral Date]],Holidays)))</f>
        <v/>
      </c>
      <c r="AF127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78" s="4" t="str">
        <f>IF(OR(Table2[[#This Row],[Referral Date]]="",Table2[[#This Row],[FTC Screening Date]]=""),"",IFERROR(DATEDIF(Table2[[#This Row],[Referral Date]],Table2[[#This Row],[FTC Screening Date]],"d"),IFERROR(IF(DATEDIF(Table2[[#This Row],[FTC Screening Date]],Table2[[#This Row],[Referral Date]],"d")&gt;0,0,""),"")))</f>
        <v/>
      </c>
      <c r="AH1278" s="4" t="str">
        <f>IFERROR(VLOOKUP(Table2[[#This Row],[Agency Name]],'Dropdown Values'!A:B,2,FALSE),"")</f>
        <v/>
      </c>
      <c r="AI1278" s="2" t="str">
        <f>IF(OR(Table2[[#This Row],[Current Investigation Start Date]]="",Table2[[#This Row],[Referral Date]]=""),"",IFERROR(NETWORKDAYS(I1278,J1278,Holidays),""))</f>
        <v/>
      </c>
      <c r="AJ1278" s="2" t="str">
        <f>IF(OR(Table2[[#This Row],[Initial Engagement Attempt Date]]="",Table2[[#This Row],[FTC Screening Date]]=""),"",IFERROR(NETWORKDAYS(Table2[[#This Row],[Initial Engagement Attempt Date]],Table2[[#This Row],[FTC Screening Date]],Holidays),""))</f>
        <v/>
      </c>
      <c r="AK127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78" s="4">
        <f>COUNTIFS(Table2[Agency Name],Table2[[#This Row],[Agency Name]],Table2[Client ID],Table2[[#This Row],[Client ID]])</f>
        <v>0</v>
      </c>
    </row>
    <row r="1279" spans="12:38">
      <c r="L1279" s="13"/>
      <c r="M1279" s="13"/>
      <c r="N1279" s="13"/>
      <c r="P1279" s="13"/>
      <c r="W1279" s="13"/>
      <c r="X1279" s="13"/>
      <c r="AA127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7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79" s="4" t="str" cm="1">
        <f t="array" aca="1" ref="AC127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79" s="4">
        <f ca="1">LEN(Table2[[#This Row],[Data Checks]])</f>
        <v>0</v>
      </c>
      <c r="AE1279" s="4" t="str">
        <f>IF(LEN(TRIM(Table2[[#This Row],[Referral Date]]))=0,"",IFERROR(NETWORKDAYS(Table2[[#This Row],[Referral Date]],EOMONTH(DATE('Reporting Month'!$B$2,'Reporting Month'!$B$1,1),0),Holidays),-NETWORKDAYS(EOMONTH(DATE('Reporting Month'!$B$2,'Reporting Month'!$B$1,1),0),Table2[[#This Row],[Referral Date]],Holidays)))</f>
        <v/>
      </c>
      <c r="AF127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79" s="4" t="str">
        <f>IF(OR(Table2[[#This Row],[Referral Date]]="",Table2[[#This Row],[FTC Screening Date]]=""),"",IFERROR(DATEDIF(Table2[[#This Row],[Referral Date]],Table2[[#This Row],[FTC Screening Date]],"d"),IFERROR(IF(DATEDIF(Table2[[#This Row],[FTC Screening Date]],Table2[[#This Row],[Referral Date]],"d")&gt;0,0,""),"")))</f>
        <v/>
      </c>
      <c r="AH1279" s="4" t="str">
        <f>IFERROR(VLOOKUP(Table2[[#This Row],[Agency Name]],'Dropdown Values'!A:B,2,FALSE),"")</f>
        <v/>
      </c>
      <c r="AI1279" s="2" t="str">
        <f>IF(OR(Table2[[#This Row],[Current Investigation Start Date]]="",Table2[[#This Row],[Referral Date]]=""),"",IFERROR(NETWORKDAYS(I1279,J1279,Holidays),""))</f>
        <v/>
      </c>
      <c r="AJ1279" s="2" t="str">
        <f>IF(OR(Table2[[#This Row],[Initial Engagement Attempt Date]]="",Table2[[#This Row],[FTC Screening Date]]=""),"",IFERROR(NETWORKDAYS(Table2[[#This Row],[Initial Engagement Attempt Date]],Table2[[#This Row],[FTC Screening Date]],Holidays),""))</f>
        <v/>
      </c>
      <c r="AK127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79" s="4">
        <f>COUNTIFS(Table2[Agency Name],Table2[[#This Row],[Agency Name]],Table2[Client ID],Table2[[#This Row],[Client ID]])</f>
        <v>0</v>
      </c>
    </row>
    <row r="1280" spans="12:38">
      <c r="L1280" s="13"/>
      <c r="M1280" s="13"/>
      <c r="N1280" s="13"/>
      <c r="P1280" s="13"/>
      <c r="W1280" s="13"/>
      <c r="X1280" s="13"/>
      <c r="AA128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8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80" s="4" t="str" cm="1">
        <f t="array" aca="1" ref="AC128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80" s="4">
        <f ca="1">LEN(Table2[[#This Row],[Data Checks]])</f>
        <v>0</v>
      </c>
      <c r="AE1280" s="4" t="str">
        <f>IF(LEN(TRIM(Table2[[#This Row],[Referral Date]]))=0,"",IFERROR(NETWORKDAYS(Table2[[#This Row],[Referral Date]],EOMONTH(DATE('Reporting Month'!$B$2,'Reporting Month'!$B$1,1),0),Holidays),-NETWORKDAYS(EOMONTH(DATE('Reporting Month'!$B$2,'Reporting Month'!$B$1,1),0),Table2[[#This Row],[Referral Date]],Holidays)))</f>
        <v/>
      </c>
      <c r="AF128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80" s="4" t="str">
        <f>IF(OR(Table2[[#This Row],[Referral Date]]="",Table2[[#This Row],[FTC Screening Date]]=""),"",IFERROR(DATEDIF(Table2[[#This Row],[Referral Date]],Table2[[#This Row],[FTC Screening Date]],"d"),IFERROR(IF(DATEDIF(Table2[[#This Row],[FTC Screening Date]],Table2[[#This Row],[Referral Date]],"d")&gt;0,0,""),"")))</f>
        <v/>
      </c>
      <c r="AH1280" s="4" t="str">
        <f>IFERROR(VLOOKUP(Table2[[#This Row],[Agency Name]],'Dropdown Values'!A:B,2,FALSE),"")</f>
        <v/>
      </c>
      <c r="AI1280" s="2" t="str">
        <f>IF(OR(Table2[[#This Row],[Current Investigation Start Date]]="",Table2[[#This Row],[Referral Date]]=""),"",IFERROR(NETWORKDAYS(I1280,J1280,Holidays),""))</f>
        <v/>
      </c>
      <c r="AJ1280" s="2" t="str">
        <f>IF(OR(Table2[[#This Row],[Initial Engagement Attempt Date]]="",Table2[[#This Row],[FTC Screening Date]]=""),"",IFERROR(NETWORKDAYS(Table2[[#This Row],[Initial Engagement Attempt Date]],Table2[[#This Row],[FTC Screening Date]],Holidays),""))</f>
        <v/>
      </c>
      <c r="AK128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80" s="4">
        <f>COUNTIFS(Table2[Agency Name],Table2[[#This Row],[Agency Name]],Table2[Client ID],Table2[[#This Row],[Client ID]])</f>
        <v>0</v>
      </c>
    </row>
    <row r="1281" spans="12:38">
      <c r="L1281" s="13"/>
      <c r="M1281" s="13"/>
      <c r="N1281" s="13"/>
      <c r="P1281" s="13"/>
      <c r="W1281" s="13"/>
      <c r="X1281" s="13"/>
      <c r="AA128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8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81" s="4" t="str" cm="1">
        <f t="array" aca="1" ref="AC128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81" s="4">
        <f ca="1">LEN(Table2[[#This Row],[Data Checks]])</f>
        <v>0</v>
      </c>
      <c r="AE1281" s="4" t="str">
        <f>IF(LEN(TRIM(Table2[[#This Row],[Referral Date]]))=0,"",IFERROR(NETWORKDAYS(Table2[[#This Row],[Referral Date]],EOMONTH(DATE('Reporting Month'!$B$2,'Reporting Month'!$B$1,1),0),Holidays),-NETWORKDAYS(EOMONTH(DATE('Reporting Month'!$B$2,'Reporting Month'!$B$1,1),0),Table2[[#This Row],[Referral Date]],Holidays)))</f>
        <v/>
      </c>
      <c r="AF128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81" s="4" t="str">
        <f>IF(OR(Table2[[#This Row],[Referral Date]]="",Table2[[#This Row],[FTC Screening Date]]=""),"",IFERROR(DATEDIF(Table2[[#This Row],[Referral Date]],Table2[[#This Row],[FTC Screening Date]],"d"),IFERROR(IF(DATEDIF(Table2[[#This Row],[FTC Screening Date]],Table2[[#This Row],[Referral Date]],"d")&gt;0,0,""),"")))</f>
        <v/>
      </c>
      <c r="AH1281" s="4" t="str">
        <f>IFERROR(VLOOKUP(Table2[[#This Row],[Agency Name]],'Dropdown Values'!A:B,2,FALSE),"")</f>
        <v/>
      </c>
      <c r="AI1281" s="2" t="str">
        <f>IF(OR(Table2[[#This Row],[Current Investigation Start Date]]="",Table2[[#This Row],[Referral Date]]=""),"",IFERROR(NETWORKDAYS(I1281,J1281,Holidays),""))</f>
        <v/>
      </c>
      <c r="AJ1281" s="2" t="str">
        <f>IF(OR(Table2[[#This Row],[Initial Engagement Attempt Date]]="",Table2[[#This Row],[FTC Screening Date]]=""),"",IFERROR(NETWORKDAYS(Table2[[#This Row],[Initial Engagement Attempt Date]],Table2[[#This Row],[FTC Screening Date]],Holidays),""))</f>
        <v/>
      </c>
      <c r="AK128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81" s="4">
        <f>COUNTIFS(Table2[Agency Name],Table2[[#This Row],[Agency Name]],Table2[Client ID],Table2[[#This Row],[Client ID]])</f>
        <v>0</v>
      </c>
    </row>
    <row r="1282" spans="12:38">
      <c r="L1282" s="13"/>
      <c r="M1282" s="13"/>
      <c r="N1282" s="13"/>
      <c r="P1282" s="13"/>
      <c r="W1282" s="13"/>
      <c r="X1282" s="13"/>
      <c r="AA128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8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82" s="4" t="str" cm="1">
        <f t="array" aca="1" ref="AC128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82" s="4">
        <f ca="1">LEN(Table2[[#This Row],[Data Checks]])</f>
        <v>0</v>
      </c>
      <c r="AE1282" s="4" t="str">
        <f>IF(LEN(TRIM(Table2[[#This Row],[Referral Date]]))=0,"",IFERROR(NETWORKDAYS(Table2[[#This Row],[Referral Date]],EOMONTH(DATE('Reporting Month'!$B$2,'Reporting Month'!$B$1,1),0),Holidays),-NETWORKDAYS(EOMONTH(DATE('Reporting Month'!$B$2,'Reporting Month'!$B$1,1),0),Table2[[#This Row],[Referral Date]],Holidays)))</f>
        <v/>
      </c>
      <c r="AF128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82" s="4" t="str">
        <f>IF(OR(Table2[[#This Row],[Referral Date]]="",Table2[[#This Row],[FTC Screening Date]]=""),"",IFERROR(DATEDIF(Table2[[#This Row],[Referral Date]],Table2[[#This Row],[FTC Screening Date]],"d"),IFERROR(IF(DATEDIF(Table2[[#This Row],[FTC Screening Date]],Table2[[#This Row],[Referral Date]],"d")&gt;0,0,""),"")))</f>
        <v/>
      </c>
      <c r="AH1282" s="4" t="str">
        <f>IFERROR(VLOOKUP(Table2[[#This Row],[Agency Name]],'Dropdown Values'!A:B,2,FALSE),"")</f>
        <v/>
      </c>
      <c r="AI1282" s="2" t="str">
        <f>IF(OR(Table2[[#This Row],[Current Investigation Start Date]]="",Table2[[#This Row],[Referral Date]]=""),"",IFERROR(NETWORKDAYS(I1282,J1282,Holidays),""))</f>
        <v/>
      </c>
      <c r="AJ1282" s="2" t="str">
        <f>IF(OR(Table2[[#This Row],[Initial Engagement Attempt Date]]="",Table2[[#This Row],[FTC Screening Date]]=""),"",IFERROR(NETWORKDAYS(Table2[[#This Row],[Initial Engagement Attempt Date]],Table2[[#This Row],[FTC Screening Date]],Holidays),""))</f>
        <v/>
      </c>
      <c r="AK128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82" s="4">
        <f>COUNTIFS(Table2[Agency Name],Table2[[#This Row],[Agency Name]],Table2[Client ID],Table2[[#This Row],[Client ID]])</f>
        <v>0</v>
      </c>
    </row>
    <row r="1283" spans="12:38">
      <c r="L1283" s="13"/>
      <c r="M1283" s="13"/>
      <c r="N1283" s="13"/>
      <c r="P1283" s="13"/>
      <c r="W1283" s="13"/>
      <c r="X1283" s="13"/>
      <c r="AA128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8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83" s="4" t="str" cm="1">
        <f t="array" aca="1" ref="AC128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83" s="4">
        <f ca="1">LEN(Table2[[#This Row],[Data Checks]])</f>
        <v>0</v>
      </c>
      <c r="AE1283" s="4" t="str">
        <f>IF(LEN(TRIM(Table2[[#This Row],[Referral Date]]))=0,"",IFERROR(NETWORKDAYS(Table2[[#This Row],[Referral Date]],EOMONTH(DATE('Reporting Month'!$B$2,'Reporting Month'!$B$1,1),0),Holidays),-NETWORKDAYS(EOMONTH(DATE('Reporting Month'!$B$2,'Reporting Month'!$B$1,1),0),Table2[[#This Row],[Referral Date]],Holidays)))</f>
        <v/>
      </c>
      <c r="AF128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83" s="4" t="str">
        <f>IF(OR(Table2[[#This Row],[Referral Date]]="",Table2[[#This Row],[FTC Screening Date]]=""),"",IFERROR(DATEDIF(Table2[[#This Row],[Referral Date]],Table2[[#This Row],[FTC Screening Date]],"d"),IFERROR(IF(DATEDIF(Table2[[#This Row],[FTC Screening Date]],Table2[[#This Row],[Referral Date]],"d")&gt;0,0,""),"")))</f>
        <v/>
      </c>
      <c r="AH1283" s="4" t="str">
        <f>IFERROR(VLOOKUP(Table2[[#This Row],[Agency Name]],'Dropdown Values'!A:B,2,FALSE),"")</f>
        <v/>
      </c>
      <c r="AI1283" s="2" t="str">
        <f>IF(OR(Table2[[#This Row],[Current Investigation Start Date]]="",Table2[[#This Row],[Referral Date]]=""),"",IFERROR(NETWORKDAYS(I1283,J1283,Holidays),""))</f>
        <v/>
      </c>
      <c r="AJ1283" s="2" t="str">
        <f>IF(OR(Table2[[#This Row],[Initial Engagement Attempt Date]]="",Table2[[#This Row],[FTC Screening Date]]=""),"",IFERROR(NETWORKDAYS(Table2[[#This Row],[Initial Engagement Attempt Date]],Table2[[#This Row],[FTC Screening Date]],Holidays),""))</f>
        <v/>
      </c>
      <c r="AK128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83" s="4">
        <f>COUNTIFS(Table2[Agency Name],Table2[[#This Row],[Agency Name]],Table2[Client ID],Table2[[#This Row],[Client ID]])</f>
        <v>0</v>
      </c>
    </row>
    <row r="1284" spans="12:38">
      <c r="L1284" s="13"/>
      <c r="M1284" s="13"/>
      <c r="N1284" s="13"/>
      <c r="P1284" s="13"/>
      <c r="W1284" s="13"/>
      <c r="X1284" s="13"/>
      <c r="AA128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8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84" s="4" t="str" cm="1">
        <f t="array" aca="1" ref="AC128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84" s="4">
        <f ca="1">LEN(Table2[[#This Row],[Data Checks]])</f>
        <v>0</v>
      </c>
      <c r="AE1284" s="4" t="str">
        <f>IF(LEN(TRIM(Table2[[#This Row],[Referral Date]]))=0,"",IFERROR(NETWORKDAYS(Table2[[#This Row],[Referral Date]],EOMONTH(DATE('Reporting Month'!$B$2,'Reporting Month'!$B$1,1),0),Holidays),-NETWORKDAYS(EOMONTH(DATE('Reporting Month'!$B$2,'Reporting Month'!$B$1,1),0),Table2[[#This Row],[Referral Date]],Holidays)))</f>
        <v/>
      </c>
      <c r="AF128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84" s="4" t="str">
        <f>IF(OR(Table2[[#This Row],[Referral Date]]="",Table2[[#This Row],[FTC Screening Date]]=""),"",IFERROR(DATEDIF(Table2[[#This Row],[Referral Date]],Table2[[#This Row],[FTC Screening Date]],"d"),IFERROR(IF(DATEDIF(Table2[[#This Row],[FTC Screening Date]],Table2[[#This Row],[Referral Date]],"d")&gt;0,0,""),"")))</f>
        <v/>
      </c>
      <c r="AH1284" s="4" t="str">
        <f>IFERROR(VLOOKUP(Table2[[#This Row],[Agency Name]],'Dropdown Values'!A:B,2,FALSE),"")</f>
        <v/>
      </c>
      <c r="AI1284" s="2" t="str">
        <f>IF(OR(Table2[[#This Row],[Current Investigation Start Date]]="",Table2[[#This Row],[Referral Date]]=""),"",IFERROR(NETWORKDAYS(I1284,J1284,Holidays),""))</f>
        <v/>
      </c>
      <c r="AJ1284" s="2" t="str">
        <f>IF(OR(Table2[[#This Row],[Initial Engagement Attempt Date]]="",Table2[[#This Row],[FTC Screening Date]]=""),"",IFERROR(NETWORKDAYS(Table2[[#This Row],[Initial Engagement Attempt Date]],Table2[[#This Row],[FTC Screening Date]],Holidays),""))</f>
        <v/>
      </c>
      <c r="AK128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84" s="4">
        <f>COUNTIFS(Table2[Agency Name],Table2[[#This Row],[Agency Name]],Table2[Client ID],Table2[[#This Row],[Client ID]])</f>
        <v>0</v>
      </c>
    </row>
    <row r="1285" spans="12:38">
      <c r="L1285" s="13"/>
      <c r="M1285" s="13"/>
      <c r="N1285" s="13"/>
      <c r="P1285" s="13"/>
      <c r="W1285" s="13"/>
      <c r="X1285" s="13"/>
      <c r="AA128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8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85" s="4" t="str" cm="1">
        <f t="array" aca="1" ref="AC128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85" s="4">
        <f ca="1">LEN(Table2[[#This Row],[Data Checks]])</f>
        <v>0</v>
      </c>
      <c r="AE1285" s="4" t="str">
        <f>IF(LEN(TRIM(Table2[[#This Row],[Referral Date]]))=0,"",IFERROR(NETWORKDAYS(Table2[[#This Row],[Referral Date]],EOMONTH(DATE('Reporting Month'!$B$2,'Reporting Month'!$B$1,1),0),Holidays),-NETWORKDAYS(EOMONTH(DATE('Reporting Month'!$B$2,'Reporting Month'!$B$1,1),0),Table2[[#This Row],[Referral Date]],Holidays)))</f>
        <v/>
      </c>
      <c r="AF128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85" s="4" t="str">
        <f>IF(OR(Table2[[#This Row],[Referral Date]]="",Table2[[#This Row],[FTC Screening Date]]=""),"",IFERROR(DATEDIF(Table2[[#This Row],[Referral Date]],Table2[[#This Row],[FTC Screening Date]],"d"),IFERROR(IF(DATEDIF(Table2[[#This Row],[FTC Screening Date]],Table2[[#This Row],[Referral Date]],"d")&gt;0,0,""),"")))</f>
        <v/>
      </c>
      <c r="AH1285" s="4" t="str">
        <f>IFERROR(VLOOKUP(Table2[[#This Row],[Agency Name]],'Dropdown Values'!A:B,2,FALSE),"")</f>
        <v/>
      </c>
      <c r="AI1285" s="2" t="str">
        <f>IF(OR(Table2[[#This Row],[Current Investigation Start Date]]="",Table2[[#This Row],[Referral Date]]=""),"",IFERROR(NETWORKDAYS(I1285,J1285,Holidays),""))</f>
        <v/>
      </c>
      <c r="AJ1285" s="2" t="str">
        <f>IF(OR(Table2[[#This Row],[Initial Engagement Attempt Date]]="",Table2[[#This Row],[FTC Screening Date]]=""),"",IFERROR(NETWORKDAYS(Table2[[#This Row],[Initial Engagement Attempt Date]],Table2[[#This Row],[FTC Screening Date]],Holidays),""))</f>
        <v/>
      </c>
      <c r="AK128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85" s="4">
        <f>COUNTIFS(Table2[Agency Name],Table2[[#This Row],[Agency Name]],Table2[Client ID],Table2[[#This Row],[Client ID]])</f>
        <v>0</v>
      </c>
    </row>
    <row r="1286" spans="12:38">
      <c r="L1286" s="13"/>
      <c r="M1286" s="13"/>
      <c r="N1286" s="13"/>
      <c r="P1286" s="13"/>
      <c r="W1286" s="13"/>
      <c r="X1286" s="13"/>
      <c r="AA128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8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86" s="4" t="str" cm="1">
        <f t="array" aca="1" ref="AC128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86" s="4">
        <f ca="1">LEN(Table2[[#This Row],[Data Checks]])</f>
        <v>0</v>
      </c>
      <c r="AE1286" s="4" t="str">
        <f>IF(LEN(TRIM(Table2[[#This Row],[Referral Date]]))=0,"",IFERROR(NETWORKDAYS(Table2[[#This Row],[Referral Date]],EOMONTH(DATE('Reporting Month'!$B$2,'Reporting Month'!$B$1,1),0),Holidays),-NETWORKDAYS(EOMONTH(DATE('Reporting Month'!$B$2,'Reporting Month'!$B$1,1),0),Table2[[#This Row],[Referral Date]],Holidays)))</f>
        <v/>
      </c>
      <c r="AF128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86" s="4" t="str">
        <f>IF(OR(Table2[[#This Row],[Referral Date]]="",Table2[[#This Row],[FTC Screening Date]]=""),"",IFERROR(DATEDIF(Table2[[#This Row],[Referral Date]],Table2[[#This Row],[FTC Screening Date]],"d"),IFERROR(IF(DATEDIF(Table2[[#This Row],[FTC Screening Date]],Table2[[#This Row],[Referral Date]],"d")&gt;0,0,""),"")))</f>
        <v/>
      </c>
      <c r="AH1286" s="4" t="str">
        <f>IFERROR(VLOOKUP(Table2[[#This Row],[Agency Name]],'Dropdown Values'!A:B,2,FALSE),"")</f>
        <v/>
      </c>
      <c r="AI1286" s="2" t="str">
        <f>IF(OR(Table2[[#This Row],[Current Investigation Start Date]]="",Table2[[#This Row],[Referral Date]]=""),"",IFERROR(NETWORKDAYS(I1286,J1286,Holidays),""))</f>
        <v/>
      </c>
      <c r="AJ1286" s="2" t="str">
        <f>IF(OR(Table2[[#This Row],[Initial Engagement Attempt Date]]="",Table2[[#This Row],[FTC Screening Date]]=""),"",IFERROR(NETWORKDAYS(Table2[[#This Row],[Initial Engagement Attempt Date]],Table2[[#This Row],[FTC Screening Date]],Holidays),""))</f>
        <v/>
      </c>
      <c r="AK128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86" s="4">
        <f>COUNTIFS(Table2[Agency Name],Table2[[#This Row],[Agency Name]],Table2[Client ID],Table2[[#This Row],[Client ID]])</f>
        <v>0</v>
      </c>
    </row>
    <row r="1287" spans="12:38">
      <c r="L1287" s="13"/>
      <c r="M1287" s="13"/>
      <c r="N1287" s="13"/>
      <c r="P1287" s="13"/>
      <c r="W1287" s="13"/>
      <c r="X1287" s="13"/>
      <c r="AA128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8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87" s="4" t="str" cm="1">
        <f t="array" aca="1" ref="AC128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87" s="4">
        <f ca="1">LEN(Table2[[#This Row],[Data Checks]])</f>
        <v>0</v>
      </c>
      <c r="AE1287" s="4" t="str">
        <f>IF(LEN(TRIM(Table2[[#This Row],[Referral Date]]))=0,"",IFERROR(NETWORKDAYS(Table2[[#This Row],[Referral Date]],EOMONTH(DATE('Reporting Month'!$B$2,'Reporting Month'!$B$1,1),0),Holidays),-NETWORKDAYS(EOMONTH(DATE('Reporting Month'!$B$2,'Reporting Month'!$B$1,1),0),Table2[[#This Row],[Referral Date]],Holidays)))</f>
        <v/>
      </c>
      <c r="AF128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87" s="4" t="str">
        <f>IF(OR(Table2[[#This Row],[Referral Date]]="",Table2[[#This Row],[FTC Screening Date]]=""),"",IFERROR(DATEDIF(Table2[[#This Row],[Referral Date]],Table2[[#This Row],[FTC Screening Date]],"d"),IFERROR(IF(DATEDIF(Table2[[#This Row],[FTC Screening Date]],Table2[[#This Row],[Referral Date]],"d")&gt;0,0,""),"")))</f>
        <v/>
      </c>
      <c r="AH1287" s="4" t="str">
        <f>IFERROR(VLOOKUP(Table2[[#This Row],[Agency Name]],'Dropdown Values'!A:B,2,FALSE),"")</f>
        <v/>
      </c>
      <c r="AI1287" s="2" t="str">
        <f>IF(OR(Table2[[#This Row],[Current Investigation Start Date]]="",Table2[[#This Row],[Referral Date]]=""),"",IFERROR(NETWORKDAYS(I1287,J1287,Holidays),""))</f>
        <v/>
      </c>
      <c r="AJ1287" s="2" t="str">
        <f>IF(OR(Table2[[#This Row],[Initial Engagement Attempt Date]]="",Table2[[#This Row],[FTC Screening Date]]=""),"",IFERROR(NETWORKDAYS(Table2[[#This Row],[Initial Engagement Attempt Date]],Table2[[#This Row],[FTC Screening Date]],Holidays),""))</f>
        <v/>
      </c>
      <c r="AK128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87" s="4">
        <f>COUNTIFS(Table2[Agency Name],Table2[[#This Row],[Agency Name]],Table2[Client ID],Table2[[#This Row],[Client ID]])</f>
        <v>0</v>
      </c>
    </row>
    <row r="1288" spans="12:38">
      <c r="L1288" s="13"/>
      <c r="M1288" s="13"/>
      <c r="N1288" s="13"/>
      <c r="P1288" s="13"/>
      <c r="W1288" s="13"/>
      <c r="X1288" s="13"/>
      <c r="AA128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8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88" s="4" t="str" cm="1">
        <f t="array" aca="1" ref="AC128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88" s="4">
        <f ca="1">LEN(Table2[[#This Row],[Data Checks]])</f>
        <v>0</v>
      </c>
      <c r="AE1288" s="4" t="str">
        <f>IF(LEN(TRIM(Table2[[#This Row],[Referral Date]]))=0,"",IFERROR(NETWORKDAYS(Table2[[#This Row],[Referral Date]],EOMONTH(DATE('Reporting Month'!$B$2,'Reporting Month'!$B$1,1),0),Holidays),-NETWORKDAYS(EOMONTH(DATE('Reporting Month'!$B$2,'Reporting Month'!$B$1,1),0),Table2[[#This Row],[Referral Date]],Holidays)))</f>
        <v/>
      </c>
      <c r="AF128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88" s="4" t="str">
        <f>IF(OR(Table2[[#This Row],[Referral Date]]="",Table2[[#This Row],[FTC Screening Date]]=""),"",IFERROR(DATEDIF(Table2[[#This Row],[Referral Date]],Table2[[#This Row],[FTC Screening Date]],"d"),IFERROR(IF(DATEDIF(Table2[[#This Row],[FTC Screening Date]],Table2[[#This Row],[Referral Date]],"d")&gt;0,0,""),"")))</f>
        <v/>
      </c>
      <c r="AH1288" s="4" t="str">
        <f>IFERROR(VLOOKUP(Table2[[#This Row],[Agency Name]],'Dropdown Values'!A:B,2,FALSE),"")</f>
        <v/>
      </c>
      <c r="AI1288" s="2" t="str">
        <f>IF(OR(Table2[[#This Row],[Current Investigation Start Date]]="",Table2[[#This Row],[Referral Date]]=""),"",IFERROR(NETWORKDAYS(I1288,J1288,Holidays),""))</f>
        <v/>
      </c>
      <c r="AJ1288" s="2" t="str">
        <f>IF(OR(Table2[[#This Row],[Initial Engagement Attempt Date]]="",Table2[[#This Row],[FTC Screening Date]]=""),"",IFERROR(NETWORKDAYS(Table2[[#This Row],[Initial Engagement Attempt Date]],Table2[[#This Row],[FTC Screening Date]],Holidays),""))</f>
        <v/>
      </c>
      <c r="AK128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88" s="4">
        <f>COUNTIFS(Table2[Agency Name],Table2[[#This Row],[Agency Name]],Table2[Client ID],Table2[[#This Row],[Client ID]])</f>
        <v>0</v>
      </c>
    </row>
    <row r="1289" spans="12:38">
      <c r="L1289" s="13"/>
      <c r="M1289" s="13"/>
      <c r="N1289" s="13"/>
      <c r="P1289" s="13"/>
      <c r="W1289" s="13"/>
      <c r="X1289" s="13"/>
      <c r="AA128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8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89" s="4" t="str" cm="1">
        <f t="array" aca="1" ref="AC128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89" s="4">
        <f ca="1">LEN(Table2[[#This Row],[Data Checks]])</f>
        <v>0</v>
      </c>
      <c r="AE1289" s="4" t="str">
        <f>IF(LEN(TRIM(Table2[[#This Row],[Referral Date]]))=0,"",IFERROR(NETWORKDAYS(Table2[[#This Row],[Referral Date]],EOMONTH(DATE('Reporting Month'!$B$2,'Reporting Month'!$B$1,1),0),Holidays),-NETWORKDAYS(EOMONTH(DATE('Reporting Month'!$B$2,'Reporting Month'!$B$1,1),0),Table2[[#This Row],[Referral Date]],Holidays)))</f>
        <v/>
      </c>
      <c r="AF128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89" s="4" t="str">
        <f>IF(OR(Table2[[#This Row],[Referral Date]]="",Table2[[#This Row],[FTC Screening Date]]=""),"",IFERROR(DATEDIF(Table2[[#This Row],[Referral Date]],Table2[[#This Row],[FTC Screening Date]],"d"),IFERROR(IF(DATEDIF(Table2[[#This Row],[FTC Screening Date]],Table2[[#This Row],[Referral Date]],"d")&gt;0,0,""),"")))</f>
        <v/>
      </c>
      <c r="AH1289" s="4" t="str">
        <f>IFERROR(VLOOKUP(Table2[[#This Row],[Agency Name]],'Dropdown Values'!A:B,2,FALSE),"")</f>
        <v/>
      </c>
      <c r="AI1289" s="2" t="str">
        <f>IF(OR(Table2[[#This Row],[Current Investigation Start Date]]="",Table2[[#This Row],[Referral Date]]=""),"",IFERROR(NETWORKDAYS(I1289,J1289,Holidays),""))</f>
        <v/>
      </c>
      <c r="AJ1289" s="2" t="str">
        <f>IF(OR(Table2[[#This Row],[Initial Engagement Attempt Date]]="",Table2[[#This Row],[FTC Screening Date]]=""),"",IFERROR(NETWORKDAYS(Table2[[#This Row],[Initial Engagement Attempt Date]],Table2[[#This Row],[FTC Screening Date]],Holidays),""))</f>
        <v/>
      </c>
      <c r="AK128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89" s="4">
        <f>COUNTIFS(Table2[Agency Name],Table2[[#This Row],[Agency Name]],Table2[Client ID],Table2[[#This Row],[Client ID]])</f>
        <v>0</v>
      </c>
    </row>
    <row r="1290" spans="12:38">
      <c r="L1290" s="13"/>
      <c r="M1290" s="13"/>
      <c r="N1290" s="13"/>
      <c r="P1290" s="13"/>
      <c r="W1290" s="13"/>
      <c r="X1290" s="13"/>
      <c r="AA129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9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90" s="4" t="str" cm="1">
        <f t="array" aca="1" ref="AC129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90" s="4">
        <f ca="1">LEN(Table2[[#This Row],[Data Checks]])</f>
        <v>0</v>
      </c>
      <c r="AE1290" s="4" t="str">
        <f>IF(LEN(TRIM(Table2[[#This Row],[Referral Date]]))=0,"",IFERROR(NETWORKDAYS(Table2[[#This Row],[Referral Date]],EOMONTH(DATE('Reporting Month'!$B$2,'Reporting Month'!$B$1,1),0),Holidays),-NETWORKDAYS(EOMONTH(DATE('Reporting Month'!$B$2,'Reporting Month'!$B$1,1),0),Table2[[#This Row],[Referral Date]],Holidays)))</f>
        <v/>
      </c>
      <c r="AF129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90" s="4" t="str">
        <f>IF(OR(Table2[[#This Row],[Referral Date]]="",Table2[[#This Row],[FTC Screening Date]]=""),"",IFERROR(DATEDIF(Table2[[#This Row],[Referral Date]],Table2[[#This Row],[FTC Screening Date]],"d"),IFERROR(IF(DATEDIF(Table2[[#This Row],[FTC Screening Date]],Table2[[#This Row],[Referral Date]],"d")&gt;0,0,""),"")))</f>
        <v/>
      </c>
      <c r="AH1290" s="4" t="str">
        <f>IFERROR(VLOOKUP(Table2[[#This Row],[Agency Name]],'Dropdown Values'!A:B,2,FALSE),"")</f>
        <v/>
      </c>
      <c r="AI1290" s="2" t="str">
        <f>IF(OR(Table2[[#This Row],[Current Investigation Start Date]]="",Table2[[#This Row],[Referral Date]]=""),"",IFERROR(NETWORKDAYS(I1290,J1290,Holidays),""))</f>
        <v/>
      </c>
      <c r="AJ1290" s="2" t="str">
        <f>IF(OR(Table2[[#This Row],[Initial Engagement Attempt Date]]="",Table2[[#This Row],[FTC Screening Date]]=""),"",IFERROR(NETWORKDAYS(Table2[[#This Row],[Initial Engagement Attempt Date]],Table2[[#This Row],[FTC Screening Date]],Holidays),""))</f>
        <v/>
      </c>
      <c r="AK129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90" s="4">
        <f>COUNTIFS(Table2[Agency Name],Table2[[#This Row],[Agency Name]],Table2[Client ID],Table2[[#This Row],[Client ID]])</f>
        <v>0</v>
      </c>
    </row>
    <row r="1291" spans="12:38">
      <c r="L1291" s="13"/>
      <c r="M1291" s="13"/>
      <c r="N1291" s="13"/>
      <c r="P1291" s="13"/>
      <c r="W1291" s="13"/>
      <c r="X1291" s="13"/>
      <c r="AA129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9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91" s="4" t="str" cm="1">
        <f t="array" aca="1" ref="AC129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91" s="4">
        <f ca="1">LEN(Table2[[#This Row],[Data Checks]])</f>
        <v>0</v>
      </c>
      <c r="AE1291" s="4" t="str">
        <f>IF(LEN(TRIM(Table2[[#This Row],[Referral Date]]))=0,"",IFERROR(NETWORKDAYS(Table2[[#This Row],[Referral Date]],EOMONTH(DATE('Reporting Month'!$B$2,'Reporting Month'!$B$1,1),0),Holidays),-NETWORKDAYS(EOMONTH(DATE('Reporting Month'!$B$2,'Reporting Month'!$B$1,1),0),Table2[[#This Row],[Referral Date]],Holidays)))</f>
        <v/>
      </c>
      <c r="AF129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91" s="4" t="str">
        <f>IF(OR(Table2[[#This Row],[Referral Date]]="",Table2[[#This Row],[FTC Screening Date]]=""),"",IFERROR(DATEDIF(Table2[[#This Row],[Referral Date]],Table2[[#This Row],[FTC Screening Date]],"d"),IFERROR(IF(DATEDIF(Table2[[#This Row],[FTC Screening Date]],Table2[[#This Row],[Referral Date]],"d")&gt;0,0,""),"")))</f>
        <v/>
      </c>
      <c r="AH1291" s="4" t="str">
        <f>IFERROR(VLOOKUP(Table2[[#This Row],[Agency Name]],'Dropdown Values'!A:B,2,FALSE),"")</f>
        <v/>
      </c>
      <c r="AI1291" s="2" t="str">
        <f>IF(OR(Table2[[#This Row],[Current Investigation Start Date]]="",Table2[[#This Row],[Referral Date]]=""),"",IFERROR(NETWORKDAYS(I1291,J1291,Holidays),""))</f>
        <v/>
      </c>
      <c r="AJ1291" s="2" t="str">
        <f>IF(OR(Table2[[#This Row],[Initial Engagement Attempt Date]]="",Table2[[#This Row],[FTC Screening Date]]=""),"",IFERROR(NETWORKDAYS(Table2[[#This Row],[Initial Engagement Attempt Date]],Table2[[#This Row],[FTC Screening Date]],Holidays),""))</f>
        <v/>
      </c>
      <c r="AK129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91" s="4">
        <f>COUNTIFS(Table2[Agency Name],Table2[[#This Row],[Agency Name]],Table2[Client ID],Table2[[#This Row],[Client ID]])</f>
        <v>0</v>
      </c>
    </row>
    <row r="1292" spans="12:38">
      <c r="L1292" s="13"/>
      <c r="M1292" s="13"/>
      <c r="N1292" s="13"/>
      <c r="P1292" s="13"/>
      <c r="W1292" s="13"/>
      <c r="X1292" s="13"/>
      <c r="AA129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9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92" s="4" t="str" cm="1">
        <f t="array" aca="1" ref="AC129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92" s="4">
        <f ca="1">LEN(Table2[[#This Row],[Data Checks]])</f>
        <v>0</v>
      </c>
      <c r="AE1292" s="4" t="str">
        <f>IF(LEN(TRIM(Table2[[#This Row],[Referral Date]]))=0,"",IFERROR(NETWORKDAYS(Table2[[#This Row],[Referral Date]],EOMONTH(DATE('Reporting Month'!$B$2,'Reporting Month'!$B$1,1),0),Holidays),-NETWORKDAYS(EOMONTH(DATE('Reporting Month'!$B$2,'Reporting Month'!$B$1,1),0),Table2[[#This Row],[Referral Date]],Holidays)))</f>
        <v/>
      </c>
      <c r="AF129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92" s="4" t="str">
        <f>IF(OR(Table2[[#This Row],[Referral Date]]="",Table2[[#This Row],[FTC Screening Date]]=""),"",IFERROR(DATEDIF(Table2[[#This Row],[Referral Date]],Table2[[#This Row],[FTC Screening Date]],"d"),IFERROR(IF(DATEDIF(Table2[[#This Row],[FTC Screening Date]],Table2[[#This Row],[Referral Date]],"d")&gt;0,0,""),"")))</f>
        <v/>
      </c>
      <c r="AH1292" s="4" t="str">
        <f>IFERROR(VLOOKUP(Table2[[#This Row],[Agency Name]],'Dropdown Values'!A:B,2,FALSE),"")</f>
        <v/>
      </c>
      <c r="AI1292" s="2" t="str">
        <f>IF(OR(Table2[[#This Row],[Current Investigation Start Date]]="",Table2[[#This Row],[Referral Date]]=""),"",IFERROR(NETWORKDAYS(I1292,J1292,Holidays),""))</f>
        <v/>
      </c>
      <c r="AJ1292" s="2" t="str">
        <f>IF(OR(Table2[[#This Row],[Initial Engagement Attempt Date]]="",Table2[[#This Row],[FTC Screening Date]]=""),"",IFERROR(NETWORKDAYS(Table2[[#This Row],[Initial Engagement Attempt Date]],Table2[[#This Row],[FTC Screening Date]],Holidays),""))</f>
        <v/>
      </c>
      <c r="AK129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92" s="4">
        <f>COUNTIFS(Table2[Agency Name],Table2[[#This Row],[Agency Name]],Table2[Client ID],Table2[[#This Row],[Client ID]])</f>
        <v>0</v>
      </c>
    </row>
    <row r="1293" spans="12:38">
      <c r="L1293" s="13"/>
      <c r="M1293" s="13"/>
      <c r="N1293" s="13"/>
      <c r="P1293" s="13"/>
      <c r="W1293" s="13"/>
      <c r="X1293" s="13"/>
      <c r="AA129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9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93" s="4" t="str" cm="1">
        <f t="array" aca="1" ref="AC129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93" s="4">
        <f ca="1">LEN(Table2[[#This Row],[Data Checks]])</f>
        <v>0</v>
      </c>
      <c r="AE1293" s="4" t="str">
        <f>IF(LEN(TRIM(Table2[[#This Row],[Referral Date]]))=0,"",IFERROR(NETWORKDAYS(Table2[[#This Row],[Referral Date]],EOMONTH(DATE('Reporting Month'!$B$2,'Reporting Month'!$B$1,1),0),Holidays),-NETWORKDAYS(EOMONTH(DATE('Reporting Month'!$B$2,'Reporting Month'!$B$1,1),0),Table2[[#This Row],[Referral Date]],Holidays)))</f>
        <v/>
      </c>
      <c r="AF129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93" s="4" t="str">
        <f>IF(OR(Table2[[#This Row],[Referral Date]]="",Table2[[#This Row],[FTC Screening Date]]=""),"",IFERROR(DATEDIF(Table2[[#This Row],[Referral Date]],Table2[[#This Row],[FTC Screening Date]],"d"),IFERROR(IF(DATEDIF(Table2[[#This Row],[FTC Screening Date]],Table2[[#This Row],[Referral Date]],"d")&gt;0,0,""),"")))</f>
        <v/>
      </c>
      <c r="AH1293" s="4" t="str">
        <f>IFERROR(VLOOKUP(Table2[[#This Row],[Agency Name]],'Dropdown Values'!A:B,2,FALSE),"")</f>
        <v/>
      </c>
      <c r="AI1293" s="2" t="str">
        <f>IF(OR(Table2[[#This Row],[Current Investigation Start Date]]="",Table2[[#This Row],[Referral Date]]=""),"",IFERROR(NETWORKDAYS(I1293,J1293,Holidays),""))</f>
        <v/>
      </c>
      <c r="AJ1293" s="2" t="str">
        <f>IF(OR(Table2[[#This Row],[Initial Engagement Attempt Date]]="",Table2[[#This Row],[FTC Screening Date]]=""),"",IFERROR(NETWORKDAYS(Table2[[#This Row],[Initial Engagement Attempt Date]],Table2[[#This Row],[FTC Screening Date]],Holidays),""))</f>
        <v/>
      </c>
      <c r="AK129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93" s="4">
        <f>COUNTIFS(Table2[Agency Name],Table2[[#This Row],[Agency Name]],Table2[Client ID],Table2[[#This Row],[Client ID]])</f>
        <v>0</v>
      </c>
    </row>
    <row r="1294" spans="12:38">
      <c r="L1294" s="13"/>
      <c r="M1294" s="13"/>
      <c r="N1294" s="13"/>
      <c r="P1294" s="13"/>
      <c r="W1294" s="13"/>
      <c r="X1294" s="13"/>
      <c r="AA129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9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94" s="4" t="str" cm="1">
        <f t="array" aca="1" ref="AC129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94" s="4">
        <f ca="1">LEN(Table2[[#This Row],[Data Checks]])</f>
        <v>0</v>
      </c>
      <c r="AE1294" s="4" t="str">
        <f>IF(LEN(TRIM(Table2[[#This Row],[Referral Date]]))=0,"",IFERROR(NETWORKDAYS(Table2[[#This Row],[Referral Date]],EOMONTH(DATE('Reporting Month'!$B$2,'Reporting Month'!$B$1,1),0),Holidays),-NETWORKDAYS(EOMONTH(DATE('Reporting Month'!$B$2,'Reporting Month'!$B$1,1),0),Table2[[#This Row],[Referral Date]],Holidays)))</f>
        <v/>
      </c>
      <c r="AF129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94" s="4" t="str">
        <f>IF(OR(Table2[[#This Row],[Referral Date]]="",Table2[[#This Row],[FTC Screening Date]]=""),"",IFERROR(DATEDIF(Table2[[#This Row],[Referral Date]],Table2[[#This Row],[FTC Screening Date]],"d"),IFERROR(IF(DATEDIF(Table2[[#This Row],[FTC Screening Date]],Table2[[#This Row],[Referral Date]],"d")&gt;0,0,""),"")))</f>
        <v/>
      </c>
      <c r="AH1294" s="4" t="str">
        <f>IFERROR(VLOOKUP(Table2[[#This Row],[Agency Name]],'Dropdown Values'!A:B,2,FALSE),"")</f>
        <v/>
      </c>
      <c r="AI1294" s="2" t="str">
        <f>IF(OR(Table2[[#This Row],[Current Investigation Start Date]]="",Table2[[#This Row],[Referral Date]]=""),"",IFERROR(NETWORKDAYS(I1294,J1294,Holidays),""))</f>
        <v/>
      </c>
      <c r="AJ1294" s="2" t="str">
        <f>IF(OR(Table2[[#This Row],[Initial Engagement Attempt Date]]="",Table2[[#This Row],[FTC Screening Date]]=""),"",IFERROR(NETWORKDAYS(Table2[[#This Row],[Initial Engagement Attempt Date]],Table2[[#This Row],[FTC Screening Date]],Holidays),""))</f>
        <v/>
      </c>
      <c r="AK129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94" s="4">
        <f>COUNTIFS(Table2[Agency Name],Table2[[#This Row],[Agency Name]],Table2[Client ID],Table2[[#This Row],[Client ID]])</f>
        <v>0</v>
      </c>
    </row>
    <row r="1295" spans="12:38">
      <c r="L1295" s="13"/>
      <c r="M1295" s="13"/>
      <c r="N1295" s="13"/>
      <c r="P1295" s="13"/>
      <c r="W1295" s="13"/>
      <c r="X1295" s="13"/>
      <c r="AA129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9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95" s="4" t="str" cm="1">
        <f t="array" aca="1" ref="AC129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95" s="4">
        <f ca="1">LEN(Table2[[#This Row],[Data Checks]])</f>
        <v>0</v>
      </c>
      <c r="AE1295" s="4" t="str">
        <f>IF(LEN(TRIM(Table2[[#This Row],[Referral Date]]))=0,"",IFERROR(NETWORKDAYS(Table2[[#This Row],[Referral Date]],EOMONTH(DATE('Reporting Month'!$B$2,'Reporting Month'!$B$1,1),0),Holidays),-NETWORKDAYS(EOMONTH(DATE('Reporting Month'!$B$2,'Reporting Month'!$B$1,1),0),Table2[[#This Row],[Referral Date]],Holidays)))</f>
        <v/>
      </c>
      <c r="AF129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95" s="4" t="str">
        <f>IF(OR(Table2[[#This Row],[Referral Date]]="",Table2[[#This Row],[FTC Screening Date]]=""),"",IFERROR(DATEDIF(Table2[[#This Row],[Referral Date]],Table2[[#This Row],[FTC Screening Date]],"d"),IFERROR(IF(DATEDIF(Table2[[#This Row],[FTC Screening Date]],Table2[[#This Row],[Referral Date]],"d")&gt;0,0,""),"")))</f>
        <v/>
      </c>
      <c r="AH1295" s="4" t="str">
        <f>IFERROR(VLOOKUP(Table2[[#This Row],[Agency Name]],'Dropdown Values'!A:B,2,FALSE),"")</f>
        <v/>
      </c>
      <c r="AI1295" s="2" t="str">
        <f>IF(OR(Table2[[#This Row],[Current Investigation Start Date]]="",Table2[[#This Row],[Referral Date]]=""),"",IFERROR(NETWORKDAYS(I1295,J1295,Holidays),""))</f>
        <v/>
      </c>
      <c r="AJ1295" s="2" t="str">
        <f>IF(OR(Table2[[#This Row],[Initial Engagement Attempt Date]]="",Table2[[#This Row],[FTC Screening Date]]=""),"",IFERROR(NETWORKDAYS(Table2[[#This Row],[Initial Engagement Attempt Date]],Table2[[#This Row],[FTC Screening Date]],Holidays),""))</f>
        <v/>
      </c>
      <c r="AK129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95" s="4">
        <f>COUNTIFS(Table2[Agency Name],Table2[[#This Row],[Agency Name]],Table2[Client ID],Table2[[#This Row],[Client ID]])</f>
        <v>0</v>
      </c>
    </row>
    <row r="1296" spans="12:38">
      <c r="L1296" s="13"/>
      <c r="M1296" s="13"/>
      <c r="N1296" s="13"/>
      <c r="P1296" s="13"/>
      <c r="W1296" s="13"/>
      <c r="X1296" s="13"/>
      <c r="AA129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9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96" s="4" t="str" cm="1">
        <f t="array" aca="1" ref="AC129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96" s="4">
        <f ca="1">LEN(Table2[[#This Row],[Data Checks]])</f>
        <v>0</v>
      </c>
      <c r="AE1296" s="4" t="str">
        <f>IF(LEN(TRIM(Table2[[#This Row],[Referral Date]]))=0,"",IFERROR(NETWORKDAYS(Table2[[#This Row],[Referral Date]],EOMONTH(DATE('Reporting Month'!$B$2,'Reporting Month'!$B$1,1),0),Holidays),-NETWORKDAYS(EOMONTH(DATE('Reporting Month'!$B$2,'Reporting Month'!$B$1,1),0),Table2[[#This Row],[Referral Date]],Holidays)))</f>
        <v/>
      </c>
      <c r="AF129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96" s="4" t="str">
        <f>IF(OR(Table2[[#This Row],[Referral Date]]="",Table2[[#This Row],[FTC Screening Date]]=""),"",IFERROR(DATEDIF(Table2[[#This Row],[Referral Date]],Table2[[#This Row],[FTC Screening Date]],"d"),IFERROR(IF(DATEDIF(Table2[[#This Row],[FTC Screening Date]],Table2[[#This Row],[Referral Date]],"d")&gt;0,0,""),"")))</f>
        <v/>
      </c>
      <c r="AH1296" s="4" t="str">
        <f>IFERROR(VLOOKUP(Table2[[#This Row],[Agency Name]],'Dropdown Values'!A:B,2,FALSE),"")</f>
        <v/>
      </c>
      <c r="AI1296" s="2" t="str">
        <f>IF(OR(Table2[[#This Row],[Current Investigation Start Date]]="",Table2[[#This Row],[Referral Date]]=""),"",IFERROR(NETWORKDAYS(I1296,J1296,Holidays),""))</f>
        <v/>
      </c>
      <c r="AJ1296" s="2" t="str">
        <f>IF(OR(Table2[[#This Row],[Initial Engagement Attempt Date]]="",Table2[[#This Row],[FTC Screening Date]]=""),"",IFERROR(NETWORKDAYS(Table2[[#This Row],[Initial Engagement Attempt Date]],Table2[[#This Row],[FTC Screening Date]],Holidays),""))</f>
        <v/>
      </c>
      <c r="AK129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96" s="4">
        <f>COUNTIFS(Table2[Agency Name],Table2[[#This Row],[Agency Name]],Table2[Client ID],Table2[[#This Row],[Client ID]])</f>
        <v>0</v>
      </c>
    </row>
    <row r="1297" spans="12:38">
      <c r="L1297" s="13"/>
      <c r="M1297" s="13"/>
      <c r="N1297" s="13"/>
      <c r="P1297" s="13"/>
      <c r="W1297" s="13"/>
      <c r="X1297" s="13"/>
      <c r="AA129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9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97" s="4" t="str" cm="1">
        <f t="array" aca="1" ref="AC129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97" s="4">
        <f ca="1">LEN(Table2[[#This Row],[Data Checks]])</f>
        <v>0</v>
      </c>
      <c r="AE1297" s="4" t="str">
        <f>IF(LEN(TRIM(Table2[[#This Row],[Referral Date]]))=0,"",IFERROR(NETWORKDAYS(Table2[[#This Row],[Referral Date]],EOMONTH(DATE('Reporting Month'!$B$2,'Reporting Month'!$B$1,1),0),Holidays),-NETWORKDAYS(EOMONTH(DATE('Reporting Month'!$B$2,'Reporting Month'!$B$1,1),0),Table2[[#This Row],[Referral Date]],Holidays)))</f>
        <v/>
      </c>
      <c r="AF129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97" s="4" t="str">
        <f>IF(OR(Table2[[#This Row],[Referral Date]]="",Table2[[#This Row],[FTC Screening Date]]=""),"",IFERROR(DATEDIF(Table2[[#This Row],[Referral Date]],Table2[[#This Row],[FTC Screening Date]],"d"),IFERROR(IF(DATEDIF(Table2[[#This Row],[FTC Screening Date]],Table2[[#This Row],[Referral Date]],"d")&gt;0,0,""),"")))</f>
        <v/>
      </c>
      <c r="AH1297" s="4" t="str">
        <f>IFERROR(VLOOKUP(Table2[[#This Row],[Agency Name]],'Dropdown Values'!A:B,2,FALSE),"")</f>
        <v/>
      </c>
      <c r="AI1297" s="2" t="str">
        <f>IF(OR(Table2[[#This Row],[Current Investigation Start Date]]="",Table2[[#This Row],[Referral Date]]=""),"",IFERROR(NETWORKDAYS(I1297,J1297,Holidays),""))</f>
        <v/>
      </c>
      <c r="AJ1297" s="2" t="str">
        <f>IF(OR(Table2[[#This Row],[Initial Engagement Attempt Date]]="",Table2[[#This Row],[FTC Screening Date]]=""),"",IFERROR(NETWORKDAYS(Table2[[#This Row],[Initial Engagement Attempt Date]],Table2[[#This Row],[FTC Screening Date]],Holidays),""))</f>
        <v/>
      </c>
      <c r="AK129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97" s="4">
        <f>COUNTIFS(Table2[Agency Name],Table2[[#This Row],[Agency Name]],Table2[Client ID],Table2[[#This Row],[Client ID]])</f>
        <v>0</v>
      </c>
    </row>
    <row r="1298" spans="12:38">
      <c r="L1298" s="13"/>
      <c r="M1298" s="13"/>
      <c r="N1298" s="13"/>
      <c r="P1298" s="13"/>
      <c r="W1298" s="13"/>
      <c r="X1298" s="13"/>
      <c r="AA129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9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98" s="4" t="str" cm="1">
        <f t="array" aca="1" ref="AC129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98" s="4">
        <f ca="1">LEN(Table2[[#This Row],[Data Checks]])</f>
        <v>0</v>
      </c>
      <c r="AE1298" s="4" t="str">
        <f>IF(LEN(TRIM(Table2[[#This Row],[Referral Date]]))=0,"",IFERROR(NETWORKDAYS(Table2[[#This Row],[Referral Date]],EOMONTH(DATE('Reporting Month'!$B$2,'Reporting Month'!$B$1,1),0),Holidays),-NETWORKDAYS(EOMONTH(DATE('Reporting Month'!$B$2,'Reporting Month'!$B$1,1),0),Table2[[#This Row],[Referral Date]],Holidays)))</f>
        <v/>
      </c>
      <c r="AF129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98" s="4" t="str">
        <f>IF(OR(Table2[[#This Row],[Referral Date]]="",Table2[[#This Row],[FTC Screening Date]]=""),"",IFERROR(DATEDIF(Table2[[#This Row],[Referral Date]],Table2[[#This Row],[FTC Screening Date]],"d"),IFERROR(IF(DATEDIF(Table2[[#This Row],[FTC Screening Date]],Table2[[#This Row],[Referral Date]],"d")&gt;0,0,""),"")))</f>
        <v/>
      </c>
      <c r="AH1298" s="4" t="str">
        <f>IFERROR(VLOOKUP(Table2[[#This Row],[Agency Name]],'Dropdown Values'!A:B,2,FALSE),"")</f>
        <v/>
      </c>
      <c r="AI1298" s="2" t="str">
        <f>IF(OR(Table2[[#This Row],[Current Investigation Start Date]]="",Table2[[#This Row],[Referral Date]]=""),"",IFERROR(NETWORKDAYS(I1298,J1298,Holidays),""))</f>
        <v/>
      </c>
      <c r="AJ1298" s="2" t="str">
        <f>IF(OR(Table2[[#This Row],[Initial Engagement Attempt Date]]="",Table2[[#This Row],[FTC Screening Date]]=""),"",IFERROR(NETWORKDAYS(Table2[[#This Row],[Initial Engagement Attempt Date]],Table2[[#This Row],[FTC Screening Date]],Holidays),""))</f>
        <v/>
      </c>
      <c r="AK129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98" s="4">
        <f>COUNTIFS(Table2[Agency Name],Table2[[#This Row],[Agency Name]],Table2[Client ID],Table2[[#This Row],[Client ID]])</f>
        <v>0</v>
      </c>
    </row>
    <row r="1299" spans="12:38">
      <c r="L1299" s="13"/>
      <c r="M1299" s="13"/>
      <c r="N1299" s="13"/>
      <c r="P1299" s="13"/>
      <c r="W1299" s="13"/>
      <c r="X1299" s="13"/>
      <c r="AA129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29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299" s="4" t="str" cm="1">
        <f t="array" aca="1" ref="AC129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299" s="4">
        <f ca="1">LEN(Table2[[#This Row],[Data Checks]])</f>
        <v>0</v>
      </c>
      <c r="AE1299" s="4" t="str">
        <f>IF(LEN(TRIM(Table2[[#This Row],[Referral Date]]))=0,"",IFERROR(NETWORKDAYS(Table2[[#This Row],[Referral Date]],EOMONTH(DATE('Reporting Month'!$B$2,'Reporting Month'!$B$1,1),0),Holidays),-NETWORKDAYS(EOMONTH(DATE('Reporting Month'!$B$2,'Reporting Month'!$B$1,1),0),Table2[[#This Row],[Referral Date]],Holidays)))</f>
        <v/>
      </c>
      <c r="AF129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299" s="4" t="str">
        <f>IF(OR(Table2[[#This Row],[Referral Date]]="",Table2[[#This Row],[FTC Screening Date]]=""),"",IFERROR(DATEDIF(Table2[[#This Row],[Referral Date]],Table2[[#This Row],[FTC Screening Date]],"d"),IFERROR(IF(DATEDIF(Table2[[#This Row],[FTC Screening Date]],Table2[[#This Row],[Referral Date]],"d")&gt;0,0,""),"")))</f>
        <v/>
      </c>
      <c r="AH1299" s="4" t="str">
        <f>IFERROR(VLOOKUP(Table2[[#This Row],[Agency Name]],'Dropdown Values'!A:B,2,FALSE),"")</f>
        <v/>
      </c>
      <c r="AI1299" s="2" t="str">
        <f>IF(OR(Table2[[#This Row],[Current Investigation Start Date]]="",Table2[[#This Row],[Referral Date]]=""),"",IFERROR(NETWORKDAYS(I1299,J1299,Holidays),""))</f>
        <v/>
      </c>
      <c r="AJ1299" s="2" t="str">
        <f>IF(OR(Table2[[#This Row],[Initial Engagement Attempt Date]]="",Table2[[#This Row],[FTC Screening Date]]=""),"",IFERROR(NETWORKDAYS(Table2[[#This Row],[Initial Engagement Attempt Date]],Table2[[#This Row],[FTC Screening Date]],Holidays),""))</f>
        <v/>
      </c>
      <c r="AK129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299" s="4">
        <f>COUNTIFS(Table2[Agency Name],Table2[[#This Row],[Agency Name]],Table2[Client ID],Table2[[#This Row],[Client ID]])</f>
        <v>0</v>
      </c>
    </row>
    <row r="1300" spans="12:38">
      <c r="L1300" s="13"/>
      <c r="M1300" s="13"/>
      <c r="N1300" s="13"/>
      <c r="P1300" s="13"/>
      <c r="W1300" s="13"/>
      <c r="X1300" s="13"/>
      <c r="AA130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0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00" s="4" t="str" cm="1">
        <f t="array" aca="1" ref="AC130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00" s="4">
        <f ca="1">LEN(Table2[[#This Row],[Data Checks]])</f>
        <v>0</v>
      </c>
      <c r="AE1300" s="4" t="str">
        <f>IF(LEN(TRIM(Table2[[#This Row],[Referral Date]]))=0,"",IFERROR(NETWORKDAYS(Table2[[#This Row],[Referral Date]],EOMONTH(DATE('Reporting Month'!$B$2,'Reporting Month'!$B$1,1),0),Holidays),-NETWORKDAYS(EOMONTH(DATE('Reporting Month'!$B$2,'Reporting Month'!$B$1,1),0),Table2[[#This Row],[Referral Date]],Holidays)))</f>
        <v/>
      </c>
      <c r="AF130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00" s="4" t="str">
        <f>IF(OR(Table2[[#This Row],[Referral Date]]="",Table2[[#This Row],[FTC Screening Date]]=""),"",IFERROR(DATEDIF(Table2[[#This Row],[Referral Date]],Table2[[#This Row],[FTC Screening Date]],"d"),IFERROR(IF(DATEDIF(Table2[[#This Row],[FTC Screening Date]],Table2[[#This Row],[Referral Date]],"d")&gt;0,0,""),"")))</f>
        <v/>
      </c>
      <c r="AH1300" s="4" t="str">
        <f>IFERROR(VLOOKUP(Table2[[#This Row],[Agency Name]],'Dropdown Values'!A:B,2,FALSE),"")</f>
        <v/>
      </c>
      <c r="AI1300" s="2" t="str">
        <f>IF(OR(Table2[[#This Row],[Current Investigation Start Date]]="",Table2[[#This Row],[Referral Date]]=""),"",IFERROR(NETWORKDAYS(I1300,J1300,Holidays),""))</f>
        <v/>
      </c>
      <c r="AJ1300" s="2" t="str">
        <f>IF(OR(Table2[[#This Row],[Initial Engagement Attempt Date]]="",Table2[[#This Row],[FTC Screening Date]]=""),"",IFERROR(NETWORKDAYS(Table2[[#This Row],[Initial Engagement Attempt Date]],Table2[[#This Row],[FTC Screening Date]],Holidays),""))</f>
        <v/>
      </c>
      <c r="AK130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00" s="4">
        <f>COUNTIFS(Table2[Agency Name],Table2[[#This Row],[Agency Name]],Table2[Client ID],Table2[[#This Row],[Client ID]])</f>
        <v>0</v>
      </c>
    </row>
    <row r="1301" spans="12:38">
      <c r="L1301" s="13"/>
      <c r="M1301" s="13"/>
      <c r="N1301" s="13"/>
      <c r="P1301" s="13"/>
      <c r="W1301" s="13"/>
      <c r="X1301" s="13"/>
      <c r="AA130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0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01" s="4" t="str" cm="1">
        <f t="array" aca="1" ref="AC130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01" s="4">
        <f ca="1">LEN(Table2[[#This Row],[Data Checks]])</f>
        <v>0</v>
      </c>
      <c r="AE1301" s="4" t="str">
        <f>IF(LEN(TRIM(Table2[[#This Row],[Referral Date]]))=0,"",IFERROR(NETWORKDAYS(Table2[[#This Row],[Referral Date]],EOMONTH(DATE('Reporting Month'!$B$2,'Reporting Month'!$B$1,1),0),Holidays),-NETWORKDAYS(EOMONTH(DATE('Reporting Month'!$B$2,'Reporting Month'!$B$1,1),0),Table2[[#This Row],[Referral Date]],Holidays)))</f>
        <v/>
      </c>
      <c r="AF130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01" s="4" t="str">
        <f>IF(OR(Table2[[#This Row],[Referral Date]]="",Table2[[#This Row],[FTC Screening Date]]=""),"",IFERROR(DATEDIF(Table2[[#This Row],[Referral Date]],Table2[[#This Row],[FTC Screening Date]],"d"),IFERROR(IF(DATEDIF(Table2[[#This Row],[FTC Screening Date]],Table2[[#This Row],[Referral Date]],"d")&gt;0,0,""),"")))</f>
        <v/>
      </c>
      <c r="AH1301" s="4" t="str">
        <f>IFERROR(VLOOKUP(Table2[[#This Row],[Agency Name]],'Dropdown Values'!A:B,2,FALSE),"")</f>
        <v/>
      </c>
      <c r="AI1301" s="2" t="str">
        <f>IF(OR(Table2[[#This Row],[Current Investigation Start Date]]="",Table2[[#This Row],[Referral Date]]=""),"",IFERROR(NETWORKDAYS(I1301,J1301,Holidays),""))</f>
        <v/>
      </c>
      <c r="AJ1301" s="2" t="str">
        <f>IF(OR(Table2[[#This Row],[Initial Engagement Attempt Date]]="",Table2[[#This Row],[FTC Screening Date]]=""),"",IFERROR(NETWORKDAYS(Table2[[#This Row],[Initial Engagement Attempt Date]],Table2[[#This Row],[FTC Screening Date]],Holidays),""))</f>
        <v/>
      </c>
      <c r="AK130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01" s="4">
        <f>COUNTIFS(Table2[Agency Name],Table2[[#This Row],[Agency Name]],Table2[Client ID],Table2[[#This Row],[Client ID]])</f>
        <v>0</v>
      </c>
    </row>
    <row r="1302" spans="12:38">
      <c r="L1302" s="13"/>
      <c r="M1302" s="13"/>
      <c r="N1302" s="13"/>
      <c r="P1302" s="13"/>
      <c r="W1302" s="13"/>
      <c r="X1302" s="13"/>
      <c r="AA130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0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02" s="4" t="str" cm="1">
        <f t="array" aca="1" ref="AC130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02" s="4">
        <f ca="1">LEN(Table2[[#This Row],[Data Checks]])</f>
        <v>0</v>
      </c>
      <c r="AE1302" s="4" t="str">
        <f>IF(LEN(TRIM(Table2[[#This Row],[Referral Date]]))=0,"",IFERROR(NETWORKDAYS(Table2[[#This Row],[Referral Date]],EOMONTH(DATE('Reporting Month'!$B$2,'Reporting Month'!$B$1,1),0),Holidays),-NETWORKDAYS(EOMONTH(DATE('Reporting Month'!$B$2,'Reporting Month'!$B$1,1),0),Table2[[#This Row],[Referral Date]],Holidays)))</f>
        <v/>
      </c>
      <c r="AF130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02" s="4" t="str">
        <f>IF(OR(Table2[[#This Row],[Referral Date]]="",Table2[[#This Row],[FTC Screening Date]]=""),"",IFERROR(DATEDIF(Table2[[#This Row],[Referral Date]],Table2[[#This Row],[FTC Screening Date]],"d"),IFERROR(IF(DATEDIF(Table2[[#This Row],[FTC Screening Date]],Table2[[#This Row],[Referral Date]],"d")&gt;0,0,""),"")))</f>
        <v/>
      </c>
      <c r="AH1302" s="4" t="str">
        <f>IFERROR(VLOOKUP(Table2[[#This Row],[Agency Name]],'Dropdown Values'!A:B,2,FALSE),"")</f>
        <v/>
      </c>
      <c r="AI1302" s="2" t="str">
        <f>IF(OR(Table2[[#This Row],[Current Investigation Start Date]]="",Table2[[#This Row],[Referral Date]]=""),"",IFERROR(NETWORKDAYS(I1302,J1302,Holidays),""))</f>
        <v/>
      </c>
      <c r="AJ1302" s="2" t="str">
        <f>IF(OR(Table2[[#This Row],[Initial Engagement Attempt Date]]="",Table2[[#This Row],[FTC Screening Date]]=""),"",IFERROR(NETWORKDAYS(Table2[[#This Row],[Initial Engagement Attempt Date]],Table2[[#This Row],[FTC Screening Date]],Holidays),""))</f>
        <v/>
      </c>
      <c r="AK130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02" s="4">
        <f>COUNTIFS(Table2[Agency Name],Table2[[#This Row],[Agency Name]],Table2[Client ID],Table2[[#This Row],[Client ID]])</f>
        <v>0</v>
      </c>
    </row>
    <row r="1303" spans="12:38">
      <c r="L1303" s="13"/>
      <c r="M1303" s="13"/>
      <c r="N1303" s="13"/>
      <c r="P1303" s="13"/>
      <c r="W1303" s="13"/>
      <c r="X1303" s="13"/>
      <c r="AA130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0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03" s="4" t="str" cm="1">
        <f t="array" aca="1" ref="AC130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03" s="4">
        <f ca="1">LEN(Table2[[#This Row],[Data Checks]])</f>
        <v>0</v>
      </c>
      <c r="AE1303" s="4" t="str">
        <f>IF(LEN(TRIM(Table2[[#This Row],[Referral Date]]))=0,"",IFERROR(NETWORKDAYS(Table2[[#This Row],[Referral Date]],EOMONTH(DATE('Reporting Month'!$B$2,'Reporting Month'!$B$1,1),0),Holidays),-NETWORKDAYS(EOMONTH(DATE('Reporting Month'!$B$2,'Reporting Month'!$B$1,1),0),Table2[[#This Row],[Referral Date]],Holidays)))</f>
        <v/>
      </c>
      <c r="AF130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03" s="4" t="str">
        <f>IF(OR(Table2[[#This Row],[Referral Date]]="",Table2[[#This Row],[FTC Screening Date]]=""),"",IFERROR(DATEDIF(Table2[[#This Row],[Referral Date]],Table2[[#This Row],[FTC Screening Date]],"d"),IFERROR(IF(DATEDIF(Table2[[#This Row],[FTC Screening Date]],Table2[[#This Row],[Referral Date]],"d")&gt;0,0,""),"")))</f>
        <v/>
      </c>
      <c r="AH1303" s="4" t="str">
        <f>IFERROR(VLOOKUP(Table2[[#This Row],[Agency Name]],'Dropdown Values'!A:B,2,FALSE),"")</f>
        <v/>
      </c>
      <c r="AI1303" s="2" t="str">
        <f>IF(OR(Table2[[#This Row],[Current Investigation Start Date]]="",Table2[[#This Row],[Referral Date]]=""),"",IFERROR(NETWORKDAYS(I1303,J1303,Holidays),""))</f>
        <v/>
      </c>
      <c r="AJ1303" s="2" t="str">
        <f>IF(OR(Table2[[#This Row],[Initial Engagement Attempt Date]]="",Table2[[#This Row],[FTC Screening Date]]=""),"",IFERROR(NETWORKDAYS(Table2[[#This Row],[Initial Engagement Attempt Date]],Table2[[#This Row],[FTC Screening Date]],Holidays),""))</f>
        <v/>
      </c>
      <c r="AK130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03" s="4">
        <f>COUNTIFS(Table2[Agency Name],Table2[[#This Row],[Agency Name]],Table2[Client ID],Table2[[#This Row],[Client ID]])</f>
        <v>0</v>
      </c>
    </row>
    <row r="1304" spans="12:38">
      <c r="L1304" s="13"/>
      <c r="M1304" s="13"/>
      <c r="N1304" s="13"/>
      <c r="P1304" s="13"/>
      <c r="W1304" s="13"/>
      <c r="X1304" s="13"/>
      <c r="AA130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0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04" s="4" t="str" cm="1">
        <f t="array" aca="1" ref="AC130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04" s="4">
        <f ca="1">LEN(Table2[[#This Row],[Data Checks]])</f>
        <v>0</v>
      </c>
      <c r="AE1304" s="4" t="str">
        <f>IF(LEN(TRIM(Table2[[#This Row],[Referral Date]]))=0,"",IFERROR(NETWORKDAYS(Table2[[#This Row],[Referral Date]],EOMONTH(DATE('Reporting Month'!$B$2,'Reporting Month'!$B$1,1),0),Holidays),-NETWORKDAYS(EOMONTH(DATE('Reporting Month'!$B$2,'Reporting Month'!$B$1,1),0),Table2[[#This Row],[Referral Date]],Holidays)))</f>
        <v/>
      </c>
      <c r="AF130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04" s="4" t="str">
        <f>IF(OR(Table2[[#This Row],[Referral Date]]="",Table2[[#This Row],[FTC Screening Date]]=""),"",IFERROR(DATEDIF(Table2[[#This Row],[Referral Date]],Table2[[#This Row],[FTC Screening Date]],"d"),IFERROR(IF(DATEDIF(Table2[[#This Row],[FTC Screening Date]],Table2[[#This Row],[Referral Date]],"d")&gt;0,0,""),"")))</f>
        <v/>
      </c>
      <c r="AH1304" s="4" t="str">
        <f>IFERROR(VLOOKUP(Table2[[#This Row],[Agency Name]],'Dropdown Values'!A:B,2,FALSE),"")</f>
        <v/>
      </c>
      <c r="AI1304" s="2" t="str">
        <f>IF(OR(Table2[[#This Row],[Current Investigation Start Date]]="",Table2[[#This Row],[Referral Date]]=""),"",IFERROR(NETWORKDAYS(I1304,J1304,Holidays),""))</f>
        <v/>
      </c>
      <c r="AJ1304" s="2" t="str">
        <f>IF(OR(Table2[[#This Row],[Initial Engagement Attempt Date]]="",Table2[[#This Row],[FTC Screening Date]]=""),"",IFERROR(NETWORKDAYS(Table2[[#This Row],[Initial Engagement Attempt Date]],Table2[[#This Row],[FTC Screening Date]],Holidays),""))</f>
        <v/>
      </c>
      <c r="AK130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04" s="4">
        <f>COUNTIFS(Table2[Agency Name],Table2[[#This Row],[Agency Name]],Table2[Client ID],Table2[[#This Row],[Client ID]])</f>
        <v>0</v>
      </c>
    </row>
    <row r="1305" spans="12:38">
      <c r="L1305" s="13"/>
      <c r="M1305" s="13"/>
      <c r="N1305" s="13"/>
      <c r="P1305" s="13"/>
      <c r="W1305" s="13"/>
      <c r="X1305" s="13"/>
      <c r="AA130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0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05" s="4" t="str" cm="1">
        <f t="array" aca="1" ref="AC130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05" s="4">
        <f ca="1">LEN(Table2[[#This Row],[Data Checks]])</f>
        <v>0</v>
      </c>
      <c r="AE1305" s="4" t="str">
        <f>IF(LEN(TRIM(Table2[[#This Row],[Referral Date]]))=0,"",IFERROR(NETWORKDAYS(Table2[[#This Row],[Referral Date]],EOMONTH(DATE('Reporting Month'!$B$2,'Reporting Month'!$B$1,1),0),Holidays),-NETWORKDAYS(EOMONTH(DATE('Reporting Month'!$B$2,'Reporting Month'!$B$1,1),0),Table2[[#This Row],[Referral Date]],Holidays)))</f>
        <v/>
      </c>
      <c r="AF130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05" s="4" t="str">
        <f>IF(OR(Table2[[#This Row],[Referral Date]]="",Table2[[#This Row],[FTC Screening Date]]=""),"",IFERROR(DATEDIF(Table2[[#This Row],[Referral Date]],Table2[[#This Row],[FTC Screening Date]],"d"),IFERROR(IF(DATEDIF(Table2[[#This Row],[FTC Screening Date]],Table2[[#This Row],[Referral Date]],"d")&gt;0,0,""),"")))</f>
        <v/>
      </c>
      <c r="AH1305" s="4" t="str">
        <f>IFERROR(VLOOKUP(Table2[[#This Row],[Agency Name]],'Dropdown Values'!A:B,2,FALSE),"")</f>
        <v/>
      </c>
      <c r="AI1305" s="2" t="str">
        <f>IF(OR(Table2[[#This Row],[Current Investigation Start Date]]="",Table2[[#This Row],[Referral Date]]=""),"",IFERROR(NETWORKDAYS(I1305,J1305,Holidays),""))</f>
        <v/>
      </c>
      <c r="AJ1305" s="2" t="str">
        <f>IF(OR(Table2[[#This Row],[Initial Engagement Attempt Date]]="",Table2[[#This Row],[FTC Screening Date]]=""),"",IFERROR(NETWORKDAYS(Table2[[#This Row],[Initial Engagement Attempt Date]],Table2[[#This Row],[FTC Screening Date]],Holidays),""))</f>
        <v/>
      </c>
      <c r="AK130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05" s="4">
        <f>COUNTIFS(Table2[Agency Name],Table2[[#This Row],[Agency Name]],Table2[Client ID],Table2[[#This Row],[Client ID]])</f>
        <v>0</v>
      </c>
    </row>
    <row r="1306" spans="12:38">
      <c r="L1306" s="13"/>
      <c r="M1306" s="13"/>
      <c r="N1306" s="13"/>
      <c r="P1306" s="13"/>
      <c r="W1306" s="13"/>
      <c r="X1306" s="13"/>
      <c r="AA130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0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06" s="4" t="str" cm="1">
        <f t="array" aca="1" ref="AC130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06" s="4">
        <f ca="1">LEN(Table2[[#This Row],[Data Checks]])</f>
        <v>0</v>
      </c>
      <c r="AE1306" s="4" t="str">
        <f>IF(LEN(TRIM(Table2[[#This Row],[Referral Date]]))=0,"",IFERROR(NETWORKDAYS(Table2[[#This Row],[Referral Date]],EOMONTH(DATE('Reporting Month'!$B$2,'Reporting Month'!$B$1,1),0),Holidays),-NETWORKDAYS(EOMONTH(DATE('Reporting Month'!$B$2,'Reporting Month'!$B$1,1),0),Table2[[#This Row],[Referral Date]],Holidays)))</f>
        <v/>
      </c>
      <c r="AF130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06" s="4" t="str">
        <f>IF(OR(Table2[[#This Row],[Referral Date]]="",Table2[[#This Row],[FTC Screening Date]]=""),"",IFERROR(DATEDIF(Table2[[#This Row],[Referral Date]],Table2[[#This Row],[FTC Screening Date]],"d"),IFERROR(IF(DATEDIF(Table2[[#This Row],[FTC Screening Date]],Table2[[#This Row],[Referral Date]],"d")&gt;0,0,""),"")))</f>
        <v/>
      </c>
      <c r="AH1306" s="4" t="str">
        <f>IFERROR(VLOOKUP(Table2[[#This Row],[Agency Name]],'Dropdown Values'!A:B,2,FALSE),"")</f>
        <v/>
      </c>
      <c r="AI1306" s="2" t="str">
        <f>IF(OR(Table2[[#This Row],[Current Investigation Start Date]]="",Table2[[#This Row],[Referral Date]]=""),"",IFERROR(NETWORKDAYS(I1306,J1306,Holidays),""))</f>
        <v/>
      </c>
      <c r="AJ1306" s="2" t="str">
        <f>IF(OR(Table2[[#This Row],[Initial Engagement Attempt Date]]="",Table2[[#This Row],[FTC Screening Date]]=""),"",IFERROR(NETWORKDAYS(Table2[[#This Row],[Initial Engagement Attempt Date]],Table2[[#This Row],[FTC Screening Date]],Holidays),""))</f>
        <v/>
      </c>
      <c r="AK130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06" s="4">
        <f>COUNTIFS(Table2[Agency Name],Table2[[#This Row],[Agency Name]],Table2[Client ID],Table2[[#This Row],[Client ID]])</f>
        <v>0</v>
      </c>
    </row>
    <row r="1307" spans="12:38">
      <c r="L1307" s="13"/>
      <c r="M1307" s="13"/>
      <c r="N1307" s="13"/>
      <c r="P1307" s="13"/>
      <c r="W1307" s="13"/>
      <c r="X1307" s="13"/>
      <c r="AA130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0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07" s="4" t="str" cm="1">
        <f t="array" aca="1" ref="AC130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07" s="4">
        <f ca="1">LEN(Table2[[#This Row],[Data Checks]])</f>
        <v>0</v>
      </c>
      <c r="AE1307" s="4" t="str">
        <f>IF(LEN(TRIM(Table2[[#This Row],[Referral Date]]))=0,"",IFERROR(NETWORKDAYS(Table2[[#This Row],[Referral Date]],EOMONTH(DATE('Reporting Month'!$B$2,'Reporting Month'!$B$1,1),0),Holidays),-NETWORKDAYS(EOMONTH(DATE('Reporting Month'!$B$2,'Reporting Month'!$B$1,1),0),Table2[[#This Row],[Referral Date]],Holidays)))</f>
        <v/>
      </c>
      <c r="AF130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07" s="4" t="str">
        <f>IF(OR(Table2[[#This Row],[Referral Date]]="",Table2[[#This Row],[FTC Screening Date]]=""),"",IFERROR(DATEDIF(Table2[[#This Row],[Referral Date]],Table2[[#This Row],[FTC Screening Date]],"d"),IFERROR(IF(DATEDIF(Table2[[#This Row],[FTC Screening Date]],Table2[[#This Row],[Referral Date]],"d")&gt;0,0,""),"")))</f>
        <v/>
      </c>
      <c r="AH1307" s="4" t="str">
        <f>IFERROR(VLOOKUP(Table2[[#This Row],[Agency Name]],'Dropdown Values'!A:B,2,FALSE),"")</f>
        <v/>
      </c>
      <c r="AI1307" s="2" t="str">
        <f>IF(OR(Table2[[#This Row],[Current Investigation Start Date]]="",Table2[[#This Row],[Referral Date]]=""),"",IFERROR(NETWORKDAYS(I1307,J1307,Holidays),""))</f>
        <v/>
      </c>
      <c r="AJ1307" s="2" t="str">
        <f>IF(OR(Table2[[#This Row],[Initial Engagement Attempt Date]]="",Table2[[#This Row],[FTC Screening Date]]=""),"",IFERROR(NETWORKDAYS(Table2[[#This Row],[Initial Engagement Attempt Date]],Table2[[#This Row],[FTC Screening Date]],Holidays),""))</f>
        <v/>
      </c>
      <c r="AK130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07" s="4">
        <f>COUNTIFS(Table2[Agency Name],Table2[[#This Row],[Agency Name]],Table2[Client ID],Table2[[#This Row],[Client ID]])</f>
        <v>0</v>
      </c>
    </row>
    <row r="1308" spans="12:38">
      <c r="L1308" s="13"/>
      <c r="M1308" s="13"/>
      <c r="N1308" s="13"/>
      <c r="P1308" s="13"/>
      <c r="W1308" s="13"/>
      <c r="X1308" s="13"/>
      <c r="AA130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0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08" s="4" t="str" cm="1">
        <f t="array" aca="1" ref="AC130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08" s="4">
        <f ca="1">LEN(Table2[[#This Row],[Data Checks]])</f>
        <v>0</v>
      </c>
      <c r="AE1308" s="4" t="str">
        <f>IF(LEN(TRIM(Table2[[#This Row],[Referral Date]]))=0,"",IFERROR(NETWORKDAYS(Table2[[#This Row],[Referral Date]],EOMONTH(DATE('Reporting Month'!$B$2,'Reporting Month'!$B$1,1),0),Holidays),-NETWORKDAYS(EOMONTH(DATE('Reporting Month'!$B$2,'Reporting Month'!$B$1,1),0),Table2[[#This Row],[Referral Date]],Holidays)))</f>
        <v/>
      </c>
      <c r="AF130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08" s="4" t="str">
        <f>IF(OR(Table2[[#This Row],[Referral Date]]="",Table2[[#This Row],[FTC Screening Date]]=""),"",IFERROR(DATEDIF(Table2[[#This Row],[Referral Date]],Table2[[#This Row],[FTC Screening Date]],"d"),IFERROR(IF(DATEDIF(Table2[[#This Row],[FTC Screening Date]],Table2[[#This Row],[Referral Date]],"d")&gt;0,0,""),"")))</f>
        <v/>
      </c>
      <c r="AH1308" s="4" t="str">
        <f>IFERROR(VLOOKUP(Table2[[#This Row],[Agency Name]],'Dropdown Values'!A:B,2,FALSE),"")</f>
        <v/>
      </c>
      <c r="AI1308" s="2" t="str">
        <f>IF(OR(Table2[[#This Row],[Current Investigation Start Date]]="",Table2[[#This Row],[Referral Date]]=""),"",IFERROR(NETWORKDAYS(I1308,J1308,Holidays),""))</f>
        <v/>
      </c>
      <c r="AJ1308" s="2" t="str">
        <f>IF(OR(Table2[[#This Row],[Initial Engagement Attempt Date]]="",Table2[[#This Row],[FTC Screening Date]]=""),"",IFERROR(NETWORKDAYS(Table2[[#This Row],[Initial Engagement Attempt Date]],Table2[[#This Row],[FTC Screening Date]],Holidays),""))</f>
        <v/>
      </c>
      <c r="AK130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08" s="4">
        <f>COUNTIFS(Table2[Agency Name],Table2[[#This Row],[Agency Name]],Table2[Client ID],Table2[[#This Row],[Client ID]])</f>
        <v>0</v>
      </c>
    </row>
    <row r="1309" spans="12:38">
      <c r="L1309" s="13"/>
      <c r="M1309" s="13"/>
      <c r="N1309" s="13"/>
      <c r="P1309" s="13"/>
      <c r="W1309" s="13"/>
      <c r="X1309" s="13"/>
      <c r="AA130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0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09" s="4" t="str" cm="1">
        <f t="array" aca="1" ref="AC130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09" s="4">
        <f ca="1">LEN(Table2[[#This Row],[Data Checks]])</f>
        <v>0</v>
      </c>
      <c r="AE1309" s="4" t="str">
        <f>IF(LEN(TRIM(Table2[[#This Row],[Referral Date]]))=0,"",IFERROR(NETWORKDAYS(Table2[[#This Row],[Referral Date]],EOMONTH(DATE('Reporting Month'!$B$2,'Reporting Month'!$B$1,1),0),Holidays),-NETWORKDAYS(EOMONTH(DATE('Reporting Month'!$B$2,'Reporting Month'!$B$1,1),0),Table2[[#This Row],[Referral Date]],Holidays)))</f>
        <v/>
      </c>
      <c r="AF130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09" s="4" t="str">
        <f>IF(OR(Table2[[#This Row],[Referral Date]]="",Table2[[#This Row],[FTC Screening Date]]=""),"",IFERROR(DATEDIF(Table2[[#This Row],[Referral Date]],Table2[[#This Row],[FTC Screening Date]],"d"),IFERROR(IF(DATEDIF(Table2[[#This Row],[FTC Screening Date]],Table2[[#This Row],[Referral Date]],"d")&gt;0,0,""),"")))</f>
        <v/>
      </c>
      <c r="AH1309" s="4" t="str">
        <f>IFERROR(VLOOKUP(Table2[[#This Row],[Agency Name]],'Dropdown Values'!A:B,2,FALSE),"")</f>
        <v/>
      </c>
      <c r="AI1309" s="2" t="str">
        <f>IF(OR(Table2[[#This Row],[Current Investigation Start Date]]="",Table2[[#This Row],[Referral Date]]=""),"",IFERROR(NETWORKDAYS(I1309,J1309,Holidays),""))</f>
        <v/>
      </c>
      <c r="AJ1309" s="2" t="str">
        <f>IF(OR(Table2[[#This Row],[Initial Engagement Attempt Date]]="",Table2[[#This Row],[FTC Screening Date]]=""),"",IFERROR(NETWORKDAYS(Table2[[#This Row],[Initial Engagement Attempt Date]],Table2[[#This Row],[FTC Screening Date]],Holidays),""))</f>
        <v/>
      </c>
      <c r="AK130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09" s="4">
        <f>COUNTIFS(Table2[Agency Name],Table2[[#This Row],[Agency Name]],Table2[Client ID],Table2[[#This Row],[Client ID]])</f>
        <v>0</v>
      </c>
    </row>
    <row r="1310" spans="12:38">
      <c r="L1310" s="13"/>
      <c r="M1310" s="13"/>
      <c r="N1310" s="13"/>
      <c r="P1310" s="13"/>
      <c r="W1310" s="13"/>
      <c r="X1310" s="13"/>
      <c r="AA131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1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10" s="4" t="str" cm="1">
        <f t="array" aca="1" ref="AC131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10" s="4">
        <f ca="1">LEN(Table2[[#This Row],[Data Checks]])</f>
        <v>0</v>
      </c>
      <c r="AE1310" s="4" t="str">
        <f>IF(LEN(TRIM(Table2[[#This Row],[Referral Date]]))=0,"",IFERROR(NETWORKDAYS(Table2[[#This Row],[Referral Date]],EOMONTH(DATE('Reporting Month'!$B$2,'Reporting Month'!$B$1,1),0),Holidays),-NETWORKDAYS(EOMONTH(DATE('Reporting Month'!$B$2,'Reporting Month'!$B$1,1),0),Table2[[#This Row],[Referral Date]],Holidays)))</f>
        <v/>
      </c>
      <c r="AF131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10" s="4" t="str">
        <f>IF(OR(Table2[[#This Row],[Referral Date]]="",Table2[[#This Row],[FTC Screening Date]]=""),"",IFERROR(DATEDIF(Table2[[#This Row],[Referral Date]],Table2[[#This Row],[FTC Screening Date]],"d"),IFERROR(IF(DATEDIF(Table2[[#This Row],[FTC Screening Date]],Table2[[#This Row],[Referral Date]],"d")&gt;0,0,""),"")))</f>
        <v/>
      </c>
      <c r="AH1310" s="4" t="str">
        <f>IFERROR(VLOOKUP(Table2[[#This Row],[Agency Name]],'Dropdown Values'!A:B,2,FALSE),"")</f>
        <v/>
      </c>
      <c r="AI1310" s="2" t="str">
        <f>IF(OR(Table2[[#This Row],[Current Investigation Start Date]]="",Table2[[#This Row],[Referral Date]]=""),"",IFERROR(NETWORKDAYS(I1310,J1310,Holidays),""))</f>
        <v/>
      </c>
      <c r="AJ1310" s="2" t="str">
        <f>IF(OR(Table2[[#This Row],[Initial Engagement Attempt Date]]="",Table2[[#This Row],[FTC Screening Date]]=""),"",IFERROR(NETWORKDAYS(Table2[[#This Row],[Initial Engagement Attempt Date]],Table2[[#This Row],[FTC Screening Date]],Holidays),""))</f>
        <v/>
      </c>
      <c r="AK131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10" s="4">
        <f>COUNTIFS(Table2[Agency Name],Table2[[#This Row],[Agency Name]],Table2[Client ID],Table2[[#This Row],[Client ID]])</f>
        <v>0</v>
      </c>
    </row>
    <row r="1311" spans="12:38">
      <c r="L1311" s="13"/>
      <c r="M1311" s="13"/>
      <c r="N1311" s="13"/>
      <c r="P1311" s="13"/>
      <c r="W1311" s="13"/>
      <c r="X1311" s="13"/>
      <c r="AA131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1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11" s="4" t="str" cm="1">
        <f t="array" aca="1" ref="AC131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11" s="4">
        <f ca="1">LEN(Table2[[#This Row],[Data Checks]])</f>
        <v>0</v>
      </c>
      <c r="AE1311" s="4" t="str">
        <f>IF(LEN(TRIM(Table2[[#This Row],[Referral Date]]))=0,"",IFERROR(NETWORKDAYS(Table2[[#This Row],[Referral Date]],EOMONTH(DATE('Reporting Month'!$B$2,'Reporting Month'!$B$1,1),0),Holidays),-NETWORKDAYS(EOMONTH(DATE('Reporting Month'!$B$2,'Reporting Month'!$B$1,1),0),Table2[[#This Row],[Referral Date]],Holidays)))</f>
        <v/>
      </c>
      <c r="AF131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11" s="4" t="str">
        <f>IF(OR(Table2[[#This Row],[Referral Date]]="",Table2[[#This Row],[FTC Screening Date]]=""),"",IFERROR(DATEDIF(Table2[[#This Row],[Referral Date]],Table2[[#This Row],[FTC Screening Date]],"d"),IFERROR(IF(DATEDIF(Table2[[#This Row],[FTC Screening Date]],Table2[[#This Row],[Referral Date]],"d")&gt;0,0,""),"")))</f>
        <v/>
      </c>
      <c r="AH1311" s="4" t="str">
        <f>IFERROR(VLOOKUP(Table2[[#This Row],[Agency Name]],'Dropdown Values'!A:B,2,FALSE),"")</f>
        <v/>
      </c>
      <c r="AI1311" s="2" t="str">
        <f>IF(OR(Table2[[#This Row],[Current Investigation Start Date]]="",Table2[[#This Row],[Referral Date]]=""),"",IFERROR(NETWORKDAYS(I1311,J1311,Holidays),""))</f>
        <v/>
      </c>
      <c r="AJ1311" s="2" t="str">
        <f>IF(OR(Table2[[#This Row],[Initial Engagement Attempt Date]]="",Table2[[#This Row],[FTC Screening Date]]=""),"",IFERROR(NETWORKDAYS(Table2[[#This Row],[Initial Engagement Attempt Date]],Table2[[#This Row],[FTC Screening Date]],Holidays),""))</f>
        <v/>
      </c>
      <c r="AK131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11" s="4">
        <f>COUNTIFS(Table2[Agency Name],Table2[[#This Row],[Agency Name]],Table2[Client ID],Table2[[#This Row],[Client ID]])</f>
        <v>0</v>
      </c>
    </row>
    <row r="1312" spans="12:38">
      <c r="L1312" s="13"/>
      <c r="M1312" s="13"/>
      <c r="N1312" s="13"/>
      <c r="P1312" s="13"/>
      <c r="W1312" s="13"/>
      <c r="X1312" s="13"/>
      <c r="AA131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1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12" s="4" t="str" cm="1">
        <f t="array" aca="1" ref="AC131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12" s="4">
        <f ca="1">LEN(Table2[[#This Row],[Data Checks]])</f>
        <v>0</v>
      </c>
      <c r="AE1312" s="4" t="str">
        <f>IF(LEN(TRIM(Table2[[#This Row],[Referral Date]]))=0,"",IFERROR(NETWORKDAYS(Table2[[#This Row],[Referral Date]],EOMONTH(DATE('Reporting Month'!$B$2,'Reporting Month'!$B$1,1),0),Holidays),-NETWORKDAYS(EOMONTH(DATE('Reporting Month'!$B$2,'Reporting Month'!$B$1,1),0),Table2[[#This Row],[Referral Date]],Holidays)))</f>
        <v/>
      </c>
      <c r="AF131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12" s="4" t="str">
        <f>IF(OR(Table2[[#This Row],[Referral Date]]="",Table2[[#This Row],[FTC Screening Date]]=""),"",IFERROR(DATEDIF(Table2[[#This Row],[Referral Date]],Table2[[#This Row],[FTC Screening Date]],"d"),IFERROR(IF(DATEDIF(Table2[[#This Row],[FTC Screening Date]],Table2[[#This Row],[Referral Date]],"d")&gt;0,0,""),"")))</f>
        <v/>
      </c>
      <c r="AH1312" s="4" t="str">
        <f>IFERROR(VLOOKUP(Table2[[#This Row],[Agency Name]],'Dropdown Values'!A:B,2,FALSE),"")</f>
        <v/>
      </c>
      <c r="AI1312" s="2" t="str">
        <f>IF(OR(Table2[[#This Row],[Current Investigation Start Date]]="",Table2[[#This Row],[Referral Date]]=""),"",IFERROR(NETWORKDAYS(I1312,J1312,Holidays),""))</f>
        <v/>
      </c>
      <c r="AJ1312" s="2" t="str">
        <f>IF(OR(Table2[[#This Row],[Initial Engagement Attempt Date]]="",Table2[[#This Row],[FTC Screening Date]]=""),"",IFERROR(NETWORKDAYS(Table2[[#This Row],[Initial Engagement Attempt Date]],Table2[[#This Row],[FTC Screening Date]],Holidays),""))</f>
        <v/>
      </c>
      <c r="AK131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12" s="4">
        <f>COUNTIFS(Table2[Agency Name],Table2[[#This Row],[Agency Name]],Table2[Client ID],Table2[[#This Row],[Client ID]])</f>
        <v>0</v>
      </c>
    </row>
    <row r="1313" spans="12:38">
      <c r="L1313" s="13"/>
      <c r="M1313" s="13"/>
      <c r="N1313" s="13"/>
      <c r="P1313" s="13"/>
      <c r="W1313" s="13"/>
      <c r="X1313" s="13"/>
      <c r="AA131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1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13" s="4" t="str" cm="1">
        <f t="array" aca="1" ref="AC131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13" s="4">
        <f ca="1">LEN(Table2[[#This Row],[Data Checks]])</f>
        <v>0</v>
      </c>
      <c r="AE1313" s="4" t="str">
        <f>IF(LEN(TRIM(Table2[[#This Row],[Referral Date]]))=0,"",IFERROR(NETWORKDAYS(Table2[[#This Row],[Referral Date]],EOMONTH(DATE('Reporting Month'!$B$2,'Reporting Month'!$B$1,1),0),Holidays),-NETWORKDAYS(EOMONTH(DATE('Reporting Month'!$B$2,'Reporting Month'!$B$1,1),0),Table2[[#This Row],[Referral Date]],Holidays)))</f>
        <v/>
      </c>
      <c r="AF131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13" s="4" t="str">
        <f>IF(OR(Table2[[#This Row],[Referral Date]]="",Table2[[#This Row],[FTC Screening Date]]=""),"",IFERROR(DATEDIF(Table2[[#This Row],[Referral Date]],Table2[[#This Row],[FTC Screening Date]],"d"),IFERROR(IF(DATEDIF(Table2[[#This Row],[FTC Screening Date]],Table2[[#This Row],[Referral Date]],"d")&gt;0,0,""),"")))</f>
        <v/>
      </c>
      <c r="AH1313" s="4" t="str">
        <f>IFERROR(VLOOKUP(Table2[[#This Row],[Agency Name]],'Dropdown Values'!A:B,2,FALSE),"")</f>
        <v/>
      </c>
      <c r="AI1313" s="2" t="str">
        <f>IF(OR(Table2[[#This Row],[Current Investigation Start Date]]="",Table2[[#This Row],[Referral Date]]=""),"",IFERROR(NETWORKDAYS(I1313,J1313,Holidays),""))</f>
        <v/>
      </c>
      <c r="AJ1313" s="2" t="str">
        <f>IF(OR(Table2[[#This Row],[Initial Engagement Attempt Date]]="",Table2[[#This Row],[FTC Screening Date]]=""),"",IFERROR(NETWORKDAYS(Table2[[#This Row],[Initial Engagement Attempt Date]],Table2[[#This Row],[FTC Screening Date]],Holidays),""))</f>
        <v/>
      </c>
      <c r="AK131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13" s="4">
        <f>COUNTIFS(Table2[Agency Name],Table2[[#This Row],[Agency Name]],Table2[Client ID],Table2[[#This Row],[Client ID]])</f>
        <v>0</v>
      </c>
    </row>
    <row r="1314" spans="12:38">
      <c r="L1314" s="13"/>
      <c r="M1314" s="13"/>
      <c r="N1314" s="13"/>
      <c r="P1314" s="13"/>
      <c r="W1314" s="13"/>
      <c r="X1314" s="13"/>
      <c r="AA131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1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14" s="4" t="str" cm="1">
        <f t="array" aca="1" ref="AC131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14" s="4">
        <f ca="1">LEN(Table2[[#This Row],[Data Checks]])</f>
        <v>0</v>
      </c>
      <c r="AE1314" s="4" t="str">
        <f>IF(LEN(TRIM(Table2[[#This Row],[Referral Date]]))=0,"",IFERROR(NETWORKDAYS(Table2[[#This Row],[Referral Date]],EOMONTH(DATE('Reporting Month'!$B$2,'Reporting Month'!$B$1,1),0),Holidays),-NETWORKDAYS(EOMONTH(DATE('Reporting Month'!$B$2,'Reporting Month'!$B$1,1),0),Table2[[#This Row],[Referral Date]],Holidays)))</f>
        <v/>
      </c>
      <c r="AF131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14" s="4" t="str">
        <f>IF(OR(Table2[[#This Row],[Referral Date]]="",Table2[[#This Row],[FTC Screening Date]]=""),"",IFERROR(DATEDIF(Table2[[#This Row],[Referral Date]],Table2[[#This Row],[FTC Screening Date]],"d"),IFERROR(IF(DATEDIF(Table2[[#This Row],[FTC Screening Date]],Table2[[#This Row],[Referral Date]],"d")&gt;0,0,""),"")))</f>
        <v/>
      </c>
      <c r="AH1314" s="4" t="str">
        <f>IFERROR(VLOOKUP(Table2[[#This Row],[Agency Name]],'Dropdown Values'!A:B,2,FALSE),"")</f>
        <v/>
      </c>
      <c r="AI1314" s="2" t="str">
        <f>IF(OR(Table2[[#This Row],[Current Investigation Start Date]]="",Table2[[#This Row],[Referral Date]]=""),"",IFERROR(NETWORKDAYS(I1314,J1314,Holidays),""))</f>
        <v/>
      </c>
      <c r="AJ1314" s="2" t="str">
        <f>IF(OR(Table2[[#This Row],[Initial Engagement Attempt Date]]="",Table2[[#This Row],[FTC Screening Date]]=""),"",IFERROR(NETWORKDAYS(Table2[[#This Row],[Initial Engagement Attempt Date]],Table2[[#This Row],[FTC Screening Date]],Holidays),""))</f>
        <v/>
      </c>
      <c r="AK131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14" s="4">
        <f>COUNTIFS(Table2[Agency Name],Table2[[#This Row],[Agency Name]],Table2[Client ID],Table2[[#This Row],[Client ID]])</f>
        <v>0</v>
      </c>
    </row>
    <row r="1315" spans="12:38">
      <c r="L1315" s="13"/>
      <c r="M1315" s="13"/>
      <c r="N1315" s="13"/>
      <c r="P1315" s="13"/>
      <c r="W1315" s="13"/>
      <c r="X1315" s="13"/>
      <c r="AA131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1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15" s="4" t="str" cm="1">
        <f t="array" aca="1" ref="AC131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15" s="4">
        <f ca="1">LEN(Table2[[#This Row],[Data Checks]])</f>
        <v>0</v>
      </c>
      <c r="AE1315" s="4" t="str">
        <f>IF(LEN(TRIM(Table2[[#This Row],[Referral Date]]))=0,"",IFERROR(NETWORKDAYS(Table2[[#This Row],[Referral Date]],EOMONTH(DATE('Reporting Month'!$B$2,'Reporting Month'!$B$1,1),0),Holidays),-NETWORKDAYS(EOMONTH(DATE('Reporting Month'!$B$2,'Reporting Month'!$B$1,1),0),Table2[[#This Row],[Referral Date]],Holidays)))</f>
        <v/>
      </c>
      <c r="AF131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15" s="4" t="str">
        <f>IF(OR(Table2[[#This Row],[Referral Date]]="",Table2[[#This Row],[FTC Screening Date]]=""),"",IFERROR(DATEDIF(Table2[[#This Row],[Referral Date]],Table2[[#This Row],[FTC Screening Date]],"d"),IFERROR(IF(DATEDIF(Table2[[#This Row],[FTC Screening Date]],Table2[[#This Row],[Referral Date]],"d")&gt;0,0,""),"")))</f>
        <v/>
      </c>
      <c r="AH1315" s="4" t="str">
        <f>IFERROR(VLOOKUP(Table2[[#This Row],[Agency Name]],'Dropdown Values'!A:B,2,FALSE),"")</f>
        <v/>
      </c>
      <c r="AI1315" s="2" t="str">
        <f>IF(OR(Table2[[#This Row],[Current Investigation Start Date]]="",Table2[[#This Row],[Referral Date]]=""),"",IFERROR(NETWORKDAYS(I1315,J1315,Holidays),""))</f>
        <v/>
      </c>
      <c r="AJ1315" s="2" t="str">
        <f>IF(OR(Table2[[#This Row],[Initial Engagement Attempt Date]]="",Table2[[#This Row],[FTC Screening Date]]=""),"",IFERROR(NETWORKDAYS(Table2[[#This Row],[Initial Engagement Attempt Date]],Table2[[#This Row],[FTC Screening Date]],Holidays),""))</f>
        <v/>
      </c>
      <c r="AK131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15" s="4">
        <f>COUNTIFS(Table2[Agency Name],Table2[[#This Row],[Agency Name]],Table2[Client ID],Table2[[#This Row],[Client ID]])</f>
        <v>0</v>
      </c>
    </row>
    <row r="1316" spans="12:38">
      <c r="L1316" s="13"/>
      <c r="M1316" s="13"/>
      <c r="N1316" s="13"/>
      <c r="P1316" s="13"/>
      <c r="W1316" s="13"/>
      <c r="X1316" s="13"/>
      <c r="AA131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1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16" s="4" t="str" cm="1">
        <f t="array" aca="1" ref="AC131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16" s="4">
        <f ca="1">LEN(Table2[[#This Row],[Data Checks]])</f>
        <v>0</v>
      </c>
      <c r="AE1316" s="4" t="str">
        <f>IF(LEN(TRIM(Table2[[#This Row],[Referral Date]]))=0,"",IFERROR(NETWORKDAYS(Table2[[#This Row],[Referral Date]],EOMONTH(DATE('Reporting Month'!$B$2,'Reporting Month'!$B$1,1),0),Holidays),-NETWORKDAYS(EOMONTH(DATE('Reporting Month'!$B$2,'Reporting Month'!$B$1,1),0),Table2[[#This Row],[Referral Date]],Holidays)))</f>
        <v/>
      </c>
      <c r="AF131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16" s="4" t="str">
        <f>IF(OR(Table2[[#This Row],[Referral Date]]="",Table2[[#This Row],[FTC Screening Date]]=""),"",IFERROR(DATEDIF(Table2[[#This Row],[Referral Date]],Table2[[#This Row],[FTC Screening Date]],"d"),IFERROR(IF(DATEDIF(Table2[[#This Row],[FTC Screening Date]],Table2[[#This Row],[Referral Date]],"d")&gt;0,0,""),"")))</f>
        <v/>
      </c>
      <c r="AH1316" s="4" t="str">
        <f>IFERROR(VLOOKUP(Table2[[#This Row],[Agency Name]],'Dropdown Values'!A:B,2,FALSE),"")</f>
        <v/>
      </c>
      <c r="AI1316" s="2" t="str">
        <f>IF(OR(Table2[[#This Row],[Current Investigation Start Date]]="",Table2[[#This Row],[Referral Date]]=""),"",IFERROR(NETWORKDAYS(I1316,J1316,Holidays),""))</f>
        <v/>
      </c>
      <c r="AJ1316" s="2" t="str">
        <f>IF(OR(Table2[[#This Row],[Initial Engagement Attempt Date]]="",Table2[[#This Row],[FTC Screening Date]]=""),"",IFERROR(NETWORKDAYS(Table2[[#This Row],[Initial Engagement Attempt Date]],Table2[[#This Row],[FTC Screening Date]],Holidays),""))</f>
        <v/>
      </c>
      <c r="AK131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16" s="4">
        <f>COUNTIFS(Table2[Agency Name],Table2[[#This Row],[Agency Name]],Table2[Client ID],Table2[[#This Row],[Client ID]])</f>
        <v>0</v>
      </c>
    </row>
    <row r="1317" spans="12:38">
      <c r="L1317" s="13"/>
      <c r="M1317" s="13"/>
      <c r="N1317" s="13"/>
      <c r="P1317" s="13"/>
      <c r="W1317" s="13"/>
      <c r="X1317" s="13"/>
      <c r="AA131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1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17" s="4" t="str" cm="1">
        <f t="array" aca="1" ref="AC131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17" s="4">
        <f ca="1">LEN(Table2[[#This Row],[Data Checks]])</f>
        <v>0</v>
      </c>
      <c r="AE1317" s="4" t="str">
        <f>IF(LEN(TRIM(Table2[[#This Row],[Referral Date]]))=0,"",IFERROR(NETWORKDAYS(Table2[[#This Row],[Referral Date]],EOMONTH(DATE('Reporting Month'!$B$2,'Reporting Month'!$B$1,1),0),Holidays),-NETWORKDAYS(EOMONTH(DATE('Reporting Month'!$B$2,'Reporting Month'!$B$1,1),0),Table2[[#This Row],[Referral Date]],Holidays)))</f>
        <v/>
      </c>
      <c r="AF131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17" s="4" t="str">
        <f>IF(OR(Table2[[#This Row],[Referral Date]]="",Table2[[#This Row],[FTC Screening Date]]=""),"",IFERROR(DATEDIF(Table2[[#This Row],[Referral Date]],Table2[[#This Row],[FTC Screening Date]],"d"),IFERROR(IF(DATEDIF(Table2[[#This Row],[FTC Screening Date]],Table2[[#This Row],[Referral Date]],"d")&gt;0,0,""),"")))</f>
        <v/>
      </c>
      <c r="AH1317" s="4" t="str">
        <f>IFERROR(VLOOKUP(Table2[[#This Row],[Agency Name]],'Dropdown Values'!A:B,2,FALSE),"")</f>
        <v/>
      </c>
      <c r="AI1317" s="2" t="str">
        <f>IF(OR(Table2[[#This Row],[Current Investigation Start Date]]="",Table2[[#This Row],[Referral Date]]=""),"",IFERROR(NETWORKDAYS(I1317,J1317,Holidays),""))</f>
        <v/>
      </c>
      <c r="AJ1317" s="2" t="str">
        <f>IF(OR(Table2[[#This Row],[Initial Engagement Attempt Date]]="",Table2[[#This Row],[FTC Screening Date]]=""),"",IFERROR(NETWORKDAYS(Table2[[#This Row],[Initial Engagement Attempt Date]],Table2[[#This Row],[FTC Screening Date]],Holidays),""))</f>
        <v/>
      </c>
      <c r="AK131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17" s="4">
        <f>COUNTIFS(Table2[Agency Name],Table2[[#This Row],[Agency Name]],Table2[Client ID],Table2[[#This Row],[Client ID]])</f>
        <v>0</v>
      </c>
    </row>
    <row r="1318" spans="12:38">
      <c r="L1318" s="13"/>
      <c r="M1318" s="13"/>
      <c r="N1318" s="13"/>
      <c r="P1318" s="13"/>
      <c r="W1318" s="13"/>
      <c r="X1318" s="13"/>
      <c r="AA131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1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18" s="4" t="str" cm="1">
        <f t="array" aca="1" ref="AC131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18" s="4">
        <f ca="1">LEN(Table2[[#This Row],[Data Checks]])</f>
        <v>0</v>
      </c>
      <c r="AE1318" s="4" t="str">
        <f>IF(LEN(TRIM(Table2[[#This Row],[Referral Date]]))=0,"",IFERROR(NETWORKDAYS(Table2[[#This Row],[Referral Date]],EOMONTH(DATE('Reporting Month'!$B$2,'Reporting Month'!$B$1,1),0),Holidays),-NETWORKDAYS(EOMONTH(DATE('Reporting Month'!$B$2,'Reporting Month'!$B$1,1),0),Table2[[#This Row],[Referral Date]],Holidays)))</f>
        <v/>
      </c>
      <c r="AF131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18" s="4" t="str">
        <f>IF(OR(Table2[[#This Row],[Referral Date]]="",Table2[[#This Row],[FTC Screening Date]]=""),"",IFERROR(DATEDIF(Table2[[#This Row],[Referral Date]],Table2[[#This Row],[FTC Screening Date]],"d"),IFERROR(IF(DATEDIF(Table2[[#This Row],[FTC Screening Date]],Table2[[#This Row],[Referral Date]],"d")&gt;0,0,""),"")))</f>
        <v/>
      </c>
      <c r="AH1318" s="4" t="str">
        <f>IFERROR(VLOOKUP(Table2[[#This Row],[Agency Name]],'Dropdown Values'!A:B,2,FALSE),"")</f>
        <v/>
      </c>
      <c r="AI1318" s="2" t="str">
        <f>IF(OR(Table2[[#This Row],[Current Investigation Start Date]]="",Table2[[#This Row],[Referral Date]]=""),"",IFERROR(NETWORKDAYS(I1318,J1318,Holidays),""))</f>
        <v/>
      </c>
      <c r="AJ1318" s="2" t="str">
        <f>IF(OR(Table2[[#This Row],[Initial Engagement Attempt Date]]="",Table2[[#This Row],[FTC Screening Date]]=""),"",IFERROR(NETWORKDAYS(Table2[[#This Row],[Initial Engagement Attempt Date]],Table2[[#This Row],[FTC Screening Date]],Holidays),""))</f>
        <v/>
      </c>
      <c r="AK131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18" s="4">
        <f>COUNTIFS(Table2[Agency Name],Table2[[#This Row],[Agency Name]],Table2[Client ID],Table2[[#This Row],[Client ID]])</f>
        <v>0</v>
      </c>
    </row>
    <row r="1319" spans="12:38">
      <c r="L1319" s="13"/>
      <c r="M1319" s="13"/>
      <c r="N1319" s="13"/>
      <c r="P1319" s="13"/>
      <c r="W1319" s="13"/>
      <c r="X1319" s="13"/>
      <c r="AA131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1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19" s="4" t="str" cm="1">
        <f t="array" aca="1" ref="AC131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19" s="4">
        <f ca="1">LEN(Table2[[#This Row],[Data Checks]])</f>
        <v>0</v>
      </c>
      <c r="AE1319" s="4" t="str">
        <f>IF(LEN(TRIM(Table2[[#This Row],[Referral Date]]))=0,"",IFERROR(NETWORKDAYS(Table2[[#This Row],[Referral Date]],EOMONTH(DATE('Reporting Month'!$B$2,'Reporting Month'!$B$1,1),0),Holidays),-NETWORKDAYS(EOMONTH(DATE('Reporting Month'!$B$2,'Reporting Month'!$B$1,1),0),Table2[[#This Row],[Referral Date]],Holidays)))</f>
        <v/>
      </c>
      <c r="AF131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19" s="4" t="str">
        <f>IF(OR(Table2[[#This Row],[Referral Date]]="",Table2[[#This Row],[FTC Screening Date]]=""),"",IFERROR(DATEDIF(Table2[[#This Row],[Referral Date]],Table2[[#This Row],[FTC Screening Date]],"d"),IFERROR(IF(DATEDIF(Table2[[#This Row],[FTC Screening Date]],Table2[[#This Row],[Referral Date]],"d")&gt;0,0,""),"")))</f>
        <v/>
      </c>
      <c r="AH1319" s="4" t="str">
        <f>IFERROR(VLOOKUP(Table2[[#This Row],[Agency Name]],'Dropdown Values'!A:B,2,FALSE),"")</f>
        <v/>
      </c>
      <c r="AI1319" s="2" t="str">
        <f>IF(OR(Table2[[#This Row],[Current Investigation Start Date]]="",Table2[[#This Row],[Referral Date]]=""),"",IFERROR(NETWORKDAYS(I1319,J1319,Holidays),""))</f>
        <v/>
      </c>
      <c r="AJ1319" s="2" t="str">
        <f>IF(OR(Table2[[#This Row],[Initial Engagement Attempt Date]]="",Table2[[#This Row],[FTC Screening Date]]=""),"",IFERROR(NETWORKDAYS(Table2[[#This Row],[Initial Engagement Attempt Date]],Table2[[#This Row],[FTC Screening Date]],Holidays),""))</f>
        <v/>
      </c>
      <c r="AK131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19" s="4">
        <f>COUNTIFS(Table2[Agency Name],Table2[[#This Row],[Agency Name]],Table2[Client ID],Table2[[#This Row],[Client ID]])</f>
        <v>0</v>
      </c>
    </row>
    <row r="1320" spans="12:38">
      <c r="L1320" s="13"/>
      <c r="M1320" s="13"/>
      <c r="N1320" s="13"/>
      <c r="P1320" s="13"/>
      <c r="W1320" s="13"/>
      <c r="X1320" s="13"/>
      <c r="AA132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2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20" s="4" t="str" cm="1">
        <f t="array" aca="1" ref="AC132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20" s="4">
        <f ca="1">LEN(Table2[[#This Row],[Data Checks]])</f>
        <v>0</v>
      </c>
      <c r="AE1320" s="4" t="str">
        <f>IF(LEN(TRIM(Table2[[#This Row],[Referral Date]]))=0,"",IFERROR(NETWORKDAYS(Table2[[#This Row],[Referral Date]],EOMONTH(DATE('Reporting Month'!$B$2,'Reporting Month'!$B$1,1),0),Holidays),-NETWORKDAYS(EOMONTH(DATE('Reporting Month'!$B$2,'Reporting Month'!$B$1,1),0),Table2[[#This Row],[Referral Date]],Holidays)))</f>
        <v/>
      </c>
      <c r="AF132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20" s="4" t="str">
        <f>IF(OR(Table2[[#This Row],[Referral Date]]="",Table2[[#This Row],[FTC Screening Date]]=""),"",IFERROR(DATEDIF(Table2[[#This Row],[Referral Date]],Table2[[#This Row],[FTC Screening Date]],"d"),IFERROR(IF(DATEDIF(Table2[[#This Row],[FTC Screening Date]],Table2[[#This Row],[Referral Date]],"d")&gt;0,0,""),"")))</f>
        <v/>
      </c>
      <c r="AH1320" s="4" t="str">
        <f>IFERROR(VLOOKUP(Table2[[#This Row],[Agency Name]],'Dropdown Values'!A:B,2,FALSE),"")</f>
        <v/>
      </c>
      <c r="AI1320" s="2" t="str">
        <f>IF(OR(Table2[[#This Row],[Current Investigation Start Date]]="",Table2[[#This Row],[Referral Date]]=""),"",IFERROR(NETWORKDAYS(I1320,J1320,Holidays),""))</f>
        <v/>
      </c>
      <c r="AJ1320" s="2" t="str">
        <f>IF(OR(Table2[[#This Row],[Initial Engagement Attempt Date]]="",Table2[[#This Row],[FTC Screening Date]]=""),"",IFERROR(NETWORKDAYS(Table2[[#This Row],[Initial Engagement Attempt Date]],Table2[[#This Row],[FTC Screening Date]],Holidays),""))</f>
        <v/>
      </c>
      <c r="AK132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20" s="4">
        <f>COUNTIFS(Table2[Agency Name],Table2[[#This Row],[Agency Name]],Table2[Client ID],Table2[[#This Row],[Client ID]])</f>
        <v>0</v>
      </c>
    </row>
    <row r="1321" spans="12:38">
      <c r="L1321" s="13"/>
      <c r="M1321" s="13"/>
      <c r="N1321" s="13"/>
      <c r="P1321" s="13"/>
      <c r="W1321" s="13"/>
      <c r="X1321" s="13"/>
      <c r="AA132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2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21" s="4" t="str" cm="1">
        <f t="array" aca="1" ref="AC132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21" s="4">
        <f ca="1">LEN(Table2[[#This Row],[Data Checks]])</f>
        <v>0</v>
      </c>
      <c r="AE1321" s="4" t="str">
        <f>IF(LEN(TRIM(Table2[[#This Row],[Referral Date]]))=0,"",IFERROR(NETWORKDAYS(Table2[[#This Row],[Referral Date]],EOMONTH(DATE('Reporting Month'!$B$2,'Reporting Month'!$B$1,1),0),Holidays),-NETWORKDAYS(EOMONTH(DATE('Reporting Month'!$B$2,'Reporting Month'!$B$1,1),0),Table2[[#This Row],[Referral Date]],Holidays)))</f>
        <v/>
      </c>
      <c r="AF132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21" s="4" t="str">
        <f>IF(OR(Table2[[#This Row],[Referral Date]]="",Table2[[#This Row],[FTC Screening Date]]=""),"",IFERROR(DATEDIF(Table2[[#This Row],[Referral Date]],Table2[[#This Row],[FTC Screening Date]],"d"),IFERROR(IF(DATEDIF(Table2[[#This Row],[FTC Screening Date]],Table2[[#This Row],[Referral Date]],"d")&gt;0,0,""),"")))</f>
        <v/>
      </c>
      <c r="AH1321" s="4" t="str">
        <f>IFERROR(VLOOKUP(Table2[[#This Row],[Agency Name]],'Dropdown Values'!A:B,2,FALSE),"")</f>
        <v/>
      </c>
      <c r="AI1321" s="2" t="str">
        <f>IF(OR(Table2[[#This Row],[Current Investigation Start Date]]="",Table2[[#This Row],[Referral Date]]=""),"",IFERROR(NETWORKDAYS(I1321,J1321,Holidays),""))</f>
        <v/>
      </c>
      <c r="AJ1321" s="2" t="str">
        <f>IF(OR(Table2[[#This Row],[Initial Engagement Attempt Date]]="",Table2[[#This Row],[FTC Screening Date]]=""),"",IFERROR(NETWORKDAYS(Table2[[#This Row],[Initial Engagement Attempt Date]],Table2[[#This Row],[FTC Screening Date]],Holidays),""))</f>
        <v/>
      </c>
      <c r="AK132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21" s="4">
        <f>COUNTIFS(Table2[Agency Name],Table2[[#This Row],[Agency Name]],Table2[Client ID],Table2[[#This Row],[Client ID]])</f>
        <v>0</v>
      </c>
    </row>
    <row r="1322" spans="12:38">
      <c r="L1322" s="13"/>
      <c r="M1322" s="13"/>
      <c r="N1322" s="13"/>
      <c r="P1322" s="13"/>
      <c r="W1322" s="13"/>
      <c r="X1322" s="13"/>
      <c r="AA132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2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22" s="4" t="str" cm="1">
        <f t="array" aca="1" ref="AC132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22" s="4">
        <f ca="1">LEN(Table2[[#This Row],[Data Checks]])</f>
        <v>0</v>
      </c>
      <c r="AE1322" s="4" t="str">
        <f>IF(LEN(TRIM(Table2[[#This Row],[Referral Date]]))=0,"",IFERROR(NETWORKDAYS(Table2[[#This Row],[Referral Date]],EOMONTH(DATE('Reporting Month'!$B$2,'Reporting Month'!$B$1,1),0),Holidays),-NETWORKDAYS(EOMONTH(DATE('Reporting Month'!$B$2,'Reporting Month'!$B$1,1),0),Table2[[#This Row],[Referral Date]],Holidays)))</f>
        <v/>
      </c>
      <c r="AF132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22" s="4" t="str">
        <f>IF(OR(Table2[[#This Row],[Referral Date]]="",Table2[[#This Row],[FTC Screening Date]]=""),"",IFERROR(DATEDIF(Table2[[#This Row],[Referral Date]],Table2[[#This Row],[FTC Screening Date]],"d"),IFERROR(IF(DATEDIF(Table2[[#This Row],[FTC Screening Date]],Table2[[#This Row],[Referral Date]],"d")&gt;0,0,""),"")))</f>
        <v/>
      </c>
      <c r="AH1322" s="4" t="str">
        <f>IFERROR(VLOOKUP(Table2[[#This Row],[Agency Name]],'Dropdown Values'!A:B,2,FALSE),"")</f>
        <v/>
      </c>
      <c r="AI1322" s="2" t="str">
        <f>IF(OR(Table2[[#This Row],[Current Investigation Start Date]]="",Table2[[#This Row],[Referral Date]]=""),"",IFERROR(NETWORKDAYS(I1322,J1322,Holidays),""))</f>
        <v/>
      </c>
      <c r="AJ1322" s="2" t="str">
        <f>IF(OR(Table2[[#This Row],[Initial Engagement Attempt Date]]="",Table2[[#This Row],[FTC Screening Date]]=""),"",IFERROR(NETWORKDAYS(Table2[[#This Row],[Initial Engagement Attempt Date]],Table2[[#This Row],[FTC Screening Date]],Holidays),""))</f>
        <v/>
      </c>
      <c r="AK132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22" s="4">
        <f>COUNTIFS(Table2[Agency Name],Table2[[#This Row],[Agency Name]],Table2[Client ID],Table2[[#This Row],[Client ID]])</f>
        <v>0</v>
      </c>
    </row>
    <row r="1323" spans="12:38">
      <c r="L1323" s="13"/>
      <c r="M1323" s="13"/>
      <c r="N1323" s="13"/>
      <c r="P1323" s="13"/>
      <c r="W1323" s="13"/>
      <c r="X1323" s="13"/>
      <c r="AA132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2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23" s="4" t="str" cm="1">
        <f t="array" aca="1" ref="AC132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23" s="4">
        <f ca="1">LEN(Table2[[#This Row],[Data Checks]])</f>
        <v>0</v>
      </c>
      <c r="AE1323" s="4" t="str">
        <f>IF(LEN(TRIM(Table2[[#This Row],[Referral Date]]))=0,"",IFERROR(NETWORKDAYS(Table2[[#This Row],[Referral Date]],EOMONTH(DATE('Reporting Month'!$B$2,'Reporting Month'!$B$1,1),0),Holidays),-NETWORKDAYS(EOMONTH(DATE('Reporting Month'!$B$2,'Reporting Month'!$B$1,1),0),Table2[[#This Row],[Referral Date]],Holidays)))</f>
        <v/>
      </c>
      <c r="AF132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23" s="4" t="str">
        <f>IF(OR(Table2[[#This Row],[Referral Date]]="",Table2[[#This Row],[FTC Screening Date]]=""),"",IFERROR(DATEDIF(Table2[[#This Row],[Referral Date]],Table2[[#This Row],[FTC Screening Date]],"d"),IFERROR(IF(DATEDIF(Table2[[#This Row],[FTC Screening Date]],Table2[[#This Row],[Referral Date]],"d")&gt;0,0,""),"")))</f>
        <v/>
      </c>
      <c r="AH1323" s="4" t="str">
        <f>IFERROR(VLOOKUP(Table2[[#This Row],[Agency Name]],'Dropdown Values'!A:B,2,FALSE),"")</f>
        <v/>
      </c>
      <c r="AI1323" s="2" t="str">
        <f>IF(OR(Table2[[#This Row],[Current Investigation Start Date]]="",Table2[[#This Row],[Referral Date]]=""),"",IFERROR(NETWORKDAYS(I1323,J1323,Holidays),""))</f>
        <v/>
      </c>
      <c r="AJ1323" s="2" t="str">
        <f>IF(OR(Table2[[#This Row],[Initial Engagement Attempt Date]]="",Table2[[#This Row],[FTC Screening Date]]=""),"",IFERROR(NETWORKDAYS(Table2[[#This Row],[Initial Engagement Attempt Date]],Table2[[#This Row],[FTC Screening Date]],Holidays),""))</f>
        <v/>
      </c>
      <c r="AK132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23" s="4">
        <f>COUNTIFS(Table2[Agency Name],Table2[[#This Row],[Agency Name]],Table2[Client ID],Table2[[#This Row],[Client ID]])</f>
        <v>0</v>
      </c>
    </row>
    <row r="1324" spans="12:38">
      <c r="L1324" s="13"/>
      <c r="M1324" s="13"/>
      <c r="N1324" s="13"/>
      <c r="P1324" s="13"/>
      <c r="W1324" s="13"/>
      <c r="X1324" s="13"/>
      <c r="AA132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2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24" s="4" t="str" cm="1">
        <f t="array" aca="1" ref="AC132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24" s="4">
        <f ca="1">LEN(Table2[[#This Row],[Data Checks]])</f>
        <v>0</v>
      </c>
      <c r="AE1324" s="4" t="str">
        <f>IF(LEN(TRIM(Table2[[#This Row],[Referral Date]]))=0,"",IFERROR(NETWORKDAYS(Table2[[#This Row],[Referral Date]],EOMONTH(DATE('Reporting Month'!$B$2,'Reporting Month'!$B$1,1),0),Holidays),-NETWORKDAYS(EOMONTH(DATE('Reporting Month'!$B$2,'Reporting Month'!$B$1,1),0),Table2[[#This Row],[Referral Date]],Holidays)))</f>
        <v/>
      </c>
      <c r="AF132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24" s="4" t="str">
        <f>IF(OR(Table2[[#This Row],[Referral Date]]="",Table2[[#This Row],[FTC Screening Date]]=""),"",IFERROR(DATEDIF(Table2[[#This Row],[Referral Date]],Table2[[#This Row],[FTC Screening Date]],"d"),IFERROR(IF(DATEDIF(Table2[[#This Row],[FTC Screening Date]],Table2[[#This Row],[Referral Date]],"d")&gt;0,0,""),"")))</f>
        <v/>
      </c>
      <c r="AH1324" s="4" t="str">
        <f>IFERROR(VLOOKUP(Table2[[#This Row],[Agency Name]],'Dropdown Values'!A:B,2,FALSE),"")</f>
        <v/>
      </c>
      <c r="AI1324" s="2" t="str">
        <f>IF(OR(Table2[[#This Row],[Current Investigation Start Date]]="",Table2[[#This Row],[Referral Date]]=""),"",IFERROR(NETWORKDAYS(I1324,J1324,Holidays),""))</f>
        <v/>
      </c>
      <c r="AJ1324" s="2" t="str">
        <f>IF(OR(Table2[[#This Row],[Initial Engagement Attempt Date]]="",Table2[[#This Row],[FTC Screening Date]]=""),"",IFERROR(NETWORKDAYS(Table2[[#This Row],[Initial Engagement Attempt Date]],Table2[[#This Row],[FTC Screening Date]],Holidays),""))</f>
        <v/>
      </c>
      <c r="AK132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24" s="4">
        <f>COUNTIFS(Table2[Agency Name],Table2[[#This Row],[Agency Name]],Table2[Client ID],Table2[[#This Row],[Client ID]])</f>
        <v>0</v>
      </c>
    </row>
    <row r="1325" spans="12:38">
      <c r="L1325" s="13"/>
      <c r="M1325" s="13"/>
      <c r="N1325" s="13"/>
      <c r="P1325" s="13"/>
      <c r="W1325" s="13"/>
      <c r="X1325" s="13"/>
      <c r="AA132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2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25" s="4" t="str" cm="1">
        <f t="array" aca="1" ref="AC132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25" s="4">
        <f ca="1">LEN(Table2[[#This Row],[Data Checks]])</f>
        <v>0</v>
      </c>
      <c r="AE1325" s="4" t="str">
        <f>IF(LEN(TRIM(Table2[[#This Row],[Referral Date]]))=0,"",IFERROR(NETWORKDAYS(Table2[[#This Row],[Referral Date]],EOMONTH(DATE('Reporting Month'!$B$2,'Reporting Month'!$B$1,1),0),Holidays),-NETWORKDAYS(EOMONTH(DATE('Reporting Month'!$B$2,'Reporting Month'!$B$1,1),0),Table2[[#This Row],[Referral Date]],Holidays)))</f>
        <v/>
      </c>
      <c r="AF132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25" s="4" t="str">
        <f>IF(OR(Table2[[#This Row],[Referral Date]]="",Table2[[#This Row],[FTC Screening Date]]=""),"",IFERROR(DATEDIF(Table2[[#This Row],[Referral Date]],Table2[[#This Row],[FTC Screening Date]],"d"),IFERROR(IF(DATEDIF(Table2[[#This Row],[FTC Screening Date]],Table2[[#This Row],[Referral Date]],"d")&gt;0,0,""),"")))</f>
        <v/>
      </c>
      <c r="AH1325" s="4" t="str">
        <f>IFERROR(VLOOKUP(Table2[[#This Row],[Agency Name]],'Dropdown Values'!A:B,2,FALSE),"")</f>
        <v/>
      </c>
      <c r="AI1325" s="2" t="str">
        <f>IF(OR(Table2[[#This Row],[Current Investigation Start Date]]="",Table2[[#This Row],[Referral Date]]=""),"",IFERROR(NETWORKDAYS(I1325,J1325,Holidays),""))</f>
        <v/>
      </c>
      <c r="AJ1325" s="2" t="str">
        <f>IF(OR(Table2[[#This Row],[Initial Engagement Attempt Date]]="",Table2[[#This Row],[FTC Screening Date]]=""),"",IFERROR(NETWORKDAYS(Table2[[#This Row],[Initial Engagement Attempt Date]],Table2[[#This Row],[FTC Screening Date]],Holidays),""))</f>
        <v/>
      </c>
      <c r="AK132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25" s="4">
        <f>COUNTIFS(Table2[Agency Name],Table2[[#This Row],[Agency Name]],Table2[Client ID],Table2[[#This Row],[Client ID]])</f>
        <v>0</v>
      </c>
    </row>
    <row r="1326" spans="12:38">
      <c r="L1326" s="13"/>
      <c r="M1326" s="13"/>
      <c r="N1326" s="13"/>
      <c r="P1326" s="13"/>
      <c r="W1326" s="13"/>
      <c r="X1326" s="13"/>
      <c r="AA132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2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26" s="4" t="str" cm="1">
        <f t="array" aca="1" ref="AC132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26" s="4">
        <f ca="1">LEN(Table2[[#This Row],[Data Checks]])</f>
        <v>0</v>
      </c>
      <c r="AE1326" s="4" t="str">
        <f>IF(LEN(TRIM(Table2[[#This Row],[Referral Date]]))=0,"",IFERROR(NETWORKDAYS(Table2[[#This Row],[Referral Date]],EOMONTH(DATE('Reporting Month'!$B$2,'Reporting Month'!$B$1,1),0),Holidays),-NETWORKDAYS(EOMONTH(DATE('Reporting Month'!$B$2,'Reporting Month'!$B$1,1),0),Table2[[#This Row],[Referral Date]],Holidays)))</f>
        <v/>
      </c>
      <c r="AF132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26" s="4" t="str">
        <f>IF(OR(Table2[[#This Row],[Referral Date]]="",Table2[[#This Row],[FTC Screening Date]]=""),"",IFERROR(DATEDIF(Table2[[#This Row],[Referral Date]],Table2[[#This Row],[FTC Screening Date]],"d"),IFERROR(IF(DATEDIF(Table2[[#This Row],[FTC Screening Date]],Table2[[#This Row],[Referral Date]],"d")&gt;0,0,""),"")))</f>
        <v/>
      </c>
      <c r="AH1326" s="4" t="str">
        <f>IFERROR(VLOOKUP(Table2[[#This Row],[Agency Name]],'Dropdown Values'!A:B,2,FALSE),"")</f>
        <v/>
      </c>
      <c r="AI1326" s="2" t="str">
        <f>IF(OR(Table2[[#This Row],[Current Investigation Start Date]]="",Table2[[#This Row],[Referral Date]]=""),"",IFERROR(NETWORKDAYS(I1326,J1326,Holidays),""))</f>
        <v/>
      </c>
      <c r="AJ1326" s="2" t="str">
        <f>IF(OR(Table2[[#This Row],[Initial Engagement Attempt Date]]="",Table2[[#This Row],[FTC Screening Date]]=""),"",IFERROR(NETWORKDAYS(Table2[[#This Row],[Initial Engagement Attempt Date]],Table2[[#This Row],[FTC Screening Date]],Holidays),""))</f>
        <v/>
      </c>
      <c r="AK132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26" s="4">
        <f>COUNTIFS(Table2[Agency Name],Table2[[#This Row],[Agency Name]],Table2[Client ID],Table2[[#This Row],[Client ID]])</f>
        <v>0</v>
      </c>
    </row>
    <row r="1327" spans="12:38">
      <c r="L1327" s="13"/>
      <c r="M1327" s="13"/>
      <c r="N1327" s="13"/>
      <c r="P1327" s="13"/>
      <c r="W1327" s="13"/>
      <c r="X1327" s="13"/>
      <c r="AA132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2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27" s="4" t="str" cm="1">
        <f t="array" aca="1" ref="AC132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27" s="4">
        <f ca="1">LEN(Table2[[#This Row],[Data Checks]])</f>
        <v>0</v>
      </c>
      <c r="AE1327" s="4" t="str">
        <f>IF(LEN(TRIM(Table2[[#This Row],[Referral Date]]))=0,"",IFERROR(NETWORKDAYS(Table2[[#This Row],[Referral Date]],EOMONTH(DATE('Reporting Month'!$B$2,'Reporting Month'!$B$1,1),0),Holidays),-NETWORKDAYS(EOMONTH(DATE('Reporting Month'!$B$2,'Reporting Month'!$B$1,1),0),Table2[[#This Row],[Referral Date]],Holidays)))</f>
        <v/>
      </c>
      <c r="AF132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27" s="4" t="str">
        <f>IF(OR(Table2[[#This Row],[Referral Date]]="",Table2[[#This Row],[FTC Screening Date]]=""),"",IFERROR(DATEDIF(Table2[[#This Row],[Referral Date]],Table2[[#This Row],[FTC Screening Date]],"d"),IFERROR(IF(DATEDIF(Table2[[#This Row],[FTC Screening Date]],Table2[[#This Row],[Referral Date]],"d")&gt;0,0,""),"")))</f>
        <v/>
      </c>
      <c r="AH1327" s="4" t="str">
        <f>IFERROR(VLOOKUP(Table2[[#This Row],[Agency Name]],'Dropdown Values'!A:B,2,FALSE),"")</f>
        <v/>
      </c>
      <c r="AI1327" s="2" t="str">
        <f>IF(OR(Table2[[#This Row],[Current Investigation Start Date]]="",Table2[[#This Row],[Referral Date]]=""),"",IFERROR(NETWORKDAYS(I1327,J1327,Holidays),""))</f>
        <v/>
      </c>
      <c r="AJ1327" s="2" t="str">
        <f>IF(OR(Table2[[#This Row],[Initial Engagement Attempt Date]]="",Table2[[#This Row],[FTC Screening Date]]=""),"",IFERROR(NETWORKDAYS(Table2[[#This Row],[Initial Engagement Attempt Date]],Table2[[#This Row],[FTC Screening Date]],Holidays),""))</f>
        <v/>
      </c>
      <c r="AK132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27" s="4">
        <f>COUNTIFS(Table2[Agency Name],Table2[[#This Row],[Agency Name]],Table2[Client ID],Table2[[#This Row],[Client ID]])</f>
        <v>0</v>
      </c>
    </row>
    <row r="1328" spans="12:38">
      <c r="L1328" s="13"/>
      <c r="M1328" s="13"/>
      <c r="N1328" s="13"/>
      <c r="P1328" s="13"/>
      <c r="W1328" s="13"/>
      <c r="X1328" s="13"/>
      <c r="AA132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2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28" s="4" t="str" cm="1">
        <f t="array" aca="1" ref="AC132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28" s="4">
        <f ca="1">LEN(Table2[[#This Row],[Data Checks]])</f>
        <v>0</v>
      </c>
      <c r="AE1328" s="4" t="str">
        <f>IF(LEN(TRIM(Table2[[#This Row],[Referral Date]]))=0,"",IFERROR(NETWORKDAYS(Table2[[#This Row],[Referral Date]],EOMONTH(DATE('Reporting Month'!$B$2,'Reporting Month'!$B$1,1),0),Holidays),-NETWORKDAYS(EOMONTH(DATE('Reporting Month'!$B$2,'Reporting Month'!$B$1,1),0),Table2[[#This Row],[Referral Date]],Holidays)))</f>
        <v/>
      </c>
      <c r="AF132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28" s="4" t="str">
        <f>IF(OR(Table2[[#This Row],[Referral Date]]="",Table2[[#This Row],[FTC Screening Date]]=""),"",IFERROR(DATEDIF(Table2[[#This Row],[Referral Date]],Table2[[#This Row],[FTC Screening Date]],"d"),IFERROR(IF(DATEDIF(Table2[[#This Row],[FTC Screening Date]],Table2[[#This Row],[Referral Date]],"d")&gt;0,0,""),"")))</f>
        <v/>
      </c>
      <c r="AH1328" s="4" t="str">
        <f>IFERROR(VLOOKUP(Table2[[#This Row],[Agency Name]],'Dropdown Values'!A:B,2,FALSE),"")</f>
        <v/>
      </c>
      <c r="AI1328" s="2" t="str">
        <f>IF(OR(Table2[[#This Row],[Current Investigation Start Date]]="",Table2[[#This Row],[Referral Date]]=""),"",IFERROR(NETWORKDAYS(I1328,J1328,Holidays),""))</f>
        <v/>
      </c>
      <c r="AJ1328" s="2" t="str">
        <f>IF(OR(Table2[[#This Row],[Initial Engagement Attempt Date]]="",Table2[[#This Row],[FTC Screening Date]]=""),"",IFERROR(NETWORKDAYS(Table2[[#This Row],[Initial Engagement Attempt Date]],Table2[[#This Row],[FTC Screening Date]],Holidays),""))</f>
        <v/>
      </c>
      <c r="AK132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28" s="4">
        <f>COUNTIFS(Table2[Agency Name],Table2[[#This Row],[Agency Name]],Table2[Client ID],Table2[[#This Row],[Client ID]])</f>
        <v>0</v>
      </c>
    </row>
    <row r="1329" spans="12:38">
      <c r="L1329" s="13"/>
      <c r="M1329" s="13"/>
      <c r="N1329" s="13"/>
      <c r="P1329" s="13"/>
      <c r="W1329" s="13"/>
      <c r="X1329" s="13"/>
      <c r="AA132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2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29" s="4" t="str" cm="1">
        <f t="array" aca="1" ref="AC132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29" s="4">
        <f ca="1">LEN(Table2[[#This Row],[Data Checks]])</f>
        <v>0</v>
      </c>
      <c r="AE1329" s="4" t="str">
        <f>IF(LEN(TRIM(Table2[[#This Row],[Referral Date]]))=0,"",IFERROR(NETWORKDAYS(Table2[[#This Row],[Referral Date]],EOMONTH(DATE('Reporting Month'!$B$2,'Reporting Month'!$B$1,1),0),Holidays),-NETWORKDAYS(EOMONTH(DATE('Reporting Month'!$B$2,'Reporting Month'!$B$1,1),0),Table2[[#This Row],[Referral Date]],Holidays)))</f>
        <v/>
      </c>
      <c r="AF132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29" s="4" t="str">
        <f>IF(OR(Table2[[#This Row],[Referral Date]]="",Table2[[#This Row],[FTC Screening Date]]=""),"",IFERROR(DATEDIF(Table2[[#This Row],[Referral Date]],Table2[[#This Row],[FTC Screening Date]],"d"),IFERROR(IF(DATEDIF(Table2[[#This Row],[FTC Screening Date]],Table2[[#This Row],[Referral Date]],"d")&gt;0,0,""),"")))</f>
        <v/>
      </c>
      <c r="AH1329" s="4" t="str">
        <f>IFERROR(VLOOKUP(Table2[[#This Row],[Agency Name]],'Dropdown Values'!A:B,2,FALSE),"")</f>
        <v/>
      </c>
      <c r="AI1329" s="2" t="str">
        <f>IF(OR(Table2[[#This Row],[Current Investigation Start Date]]="",Table2[[#This Row],[Referral Date]]=""),"",IFERROR(NETWORKDAYS(I1329,J1329,Holidays),""))</f>
        <v/>
      </c>
      <c r="AJ1329" s="2" t="str">
        <f>IF(OR(Table2[[#This Row],[Initial Engagement Attempt Date]]="",Table2[[#This Row],[FTC Screening Date]]=""),"",IFERROR(NETWORKDAYS(Table2[[#This Row],[Initial Engagement Attempt Date]],Table2[[#This Row],[FTC Screening Date]],Holidays),""))</f>
        <v/>
      </c>
      <c r="AK132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29" s="4">
        <f>COUNTIFS(Table2[Agency Name],Table2[[#This Row],[Agency Name]],Table2[Client ID],Table2[[#This Row],[Client ID]])</f>
        <v>0</v>
      </c>
    </row>
    <row r="1330" spans="12:38">
      <c r="L1330" s="13"/>
      <c r="M1330" s="13"/>
      <c r="N1330" s="13"/>
      <c r="P1330" s="13"/>
      <c r="W1330" s="13"/>
      <c r="X1330" s="13"/>
      <c r="AA133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3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30" s="4" t="str" cm="1">
        <f t="array" aca="1" ref="AC133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30" s="4">
        <f ca="1">LEN(Table2[[#This Row],[Data Checks]])</f>
        <v>0</v>
      </c>
      <c r="AE1330" s="4" t="str">
        <f>IF(LEN(TRIM(Table2[[#This Row],[Referral Date]]))=0,"",IFERROR(NETWORKDAYS(Table2[[#This Row],[Referral Date]],EOMONTH(DATE('Reporting Month'!$B$2,'Reporting Month'!$B$1,1),0),Holidays),-NETWORKDAYS(EOMONTH(DATE('Reporting Month'!$B$2,'Reporting Month'!$B$1,1),0),Table2[[#This Row],[Referral Date]],Holidays)))</f>
        <v/>
      </c>
      <c r="AF133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30" s="4" t="str">
        <f>IF(OR(Table2[[#This Row],[Referral Date]]="",Table2[[#This Row],[FTC Screening Date]]=""),"",IFERROR(DATEDIF(Table2[[#This Row],[Referral Date]],Table2[[#This Row],[FTC Screening Date]],"d"),IFERROR(IF(DATEDIF(Table2[[#This Row],[FTC Screening Date]],Table2[[#This Row],[Referral Date]],"d")&gt;0,0,""),"")))</f>
        <v/>
      </c>
      <c r="AH1330" s="4" t="str">
        <f>IFERROR(VLOOKUP(Table2[[#This Row],[Agency Name]],'Dropdown Values'!A:B,2,FALSE),"")</f>
        <v/>
      </c>
      <c r="AI1330" s="2" t="str">
        <f>IF(OR(Table2[[#This Row],[Current Investigation Start Date]]="",Table2[[#This Row],[Referral Date]]=""),"",IFERROR(NETWORKDAYS(I1330,J1330,Holidays),""))</f>
        <v/>
      </c>
      <c r="AJ1330" s="2" t="str">
        <f>IF(OR(Table2[[#This Row],[Initial Engagement Attempt Date]]="",Table2[[#This Row],[FTC Screening Date]]=""),"",IFERROR(NETWORKDAYS(Table2[[#This Row],[Initial Engagement Attempt Date]],Table2[[#This Row],[FTC Screening Date]],Holidays),""))</f>
        <v/>
      </c>
      <c r="AK133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30" s="4">
        <f>COUNTIFS(Table2[Agency Name],Table2[[#This Row],[Agency Name]],Table2[Client ID],Table2[[#This Row],[Client ID]])</f>
        <v>0</v>
      </c>
    </row>
    <row r="1331" spans="12:38">
      <c r="L1331" s="13"/>
      <c r="M1331" s="13"/>
      <c r="N1331" s="13"/>
      <c r="P1331" s="13"/>
      <c r="W1331" s="13"/>
      <c r="X1331" s="13"/>
      <c r="AA133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3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31" s="4" t="str" cm="1">
        <f t="array" aca="1" ref="AC133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31" s="4">
        <f ca="1">LEN(Table2[[#This Row],[Data Checks]])</f>
        <v>0</v>
      </c>
      <c r="AE1331" s="4" t="str">
        <f>IF(LEN(TRIM(Table2[[#This Row],[Referral Date]]))=0,"",IFERROR(NETWORKDAYS(Table2[[#This Row],[Referral Date]],EOMONTH(DATE('Reporting Month'!$B$2,'Reporting Month'!$B$1,1),0),Holidays),-NETWORKDAYS(EOMONTH(DATE('Reporting Month'!$B$2,'Reporting Month'!$B$1,1),0),Table2[[#This Row],[Referral Date]],Holidays)))</f>
        <v/>
      </c>
      <c r="AF133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31" s="4" t="str">
        <f>IF(OR(Table2[[#This Row],[Referral Date]]="",Table2[[#This Row],[FTC Screening Date]]=""),"",IFERROR(DATEDIF(Table2[[#This Row],[Referral Date]],Table2[[#This Row],[FTC Screening Date]],"d"),IFERROR(IF(DATEDIF(Table2[[#This Row],[FTC Screening Date]],Table2[[#This Row],[Referral Date]],"d")&gt;0,0,""),"")))</f>
        <v/>
      </c>
      <c r="AH1331" s="4" t="str">
        <f>IFERROR(VLOOKUP(Table2[[#This Row],[Agency Name]],'Dropdown Values'!A:B,2,FALSE),"")</f>
        <v/>
      </c>
      <c r="AI1331" s="2" t="str">
        <f>IF(OR(Table2[[#This Row],[Current Investigation Start Date]]="",Table2[[#This Row],[Referral Date]]=""),"",IFERROR(NETWORKDAYS(I1331,J1331,Holidays),""))</f>
        <v/>
      </c>
      <c r="AJ1331" s="2" t="str">
        <f>IF(OR(Table2[[#This Row],[Initial Engagement Attempt Date]]="",Table2[[#This Row],[FTC Screening Date]]=""),"",IFERROR(NETWORKDAYS(Table2[[#This Row],[Initial Engagement Attempt Date]],Table2[[#This Row],[FTC Screening Date]],Holidays),""))</f>
        <v/>
      </c>
      <c r="AK133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31" s="4">
        <f>COUNTIFS(Table2[Agency Name],Table2[[#This Row],[Agency Name]],Table2[Client ID],Table2[[#This Row],[Client ID]])</f>
        <v>0</v>
      </c>
    </row>
    <row r="1332" spans="12:38">
      <c r="L1332" s="13"/>
      <c r="M1332" s="13"/>
      <c r="N1332" s="13"/>
      <c r="P1332" s="13"/>
      <c r="W1332" s="13"/>
      <c r="X1332" s="13"/>
      <c r="AA133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3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32" s="4" t="str" cm="1">
        <f t="array" aca="1" ref="AC133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32" s="4">
        <f ca="1">LEN(Table2[[#This Row],[Data Checks]])</f>
        <v>0</v>
      </c>
      <c r="AE1332" s="4" t="str">
        <f>IF(LEN(TRIM(Table2[[#This Row],[Referral Date]]))=0,"",IFERROR(NETWORKDAYS(Table2[[#This Row],[Referral Date]],EOMONTH(DATE('Reporting Month'!$B$2,'Reporting Month'!$B$1,1),0),Holidays),-NETWORKDAYS(EOMONTH(DATE('Reporting Month'!$B$2,'Reporting Month'!$B$1,1),0),Table2[[#This Row],[Referral Date]],Holidays)))</f>
        <v/>
      </c>
      <c r="AF133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32" s="4" t="str">
        <f>IF(OR(Table2[[#This Row],[Referral Date]]="",Table2[[#This Row],[FTC Screening Date]]=""),"",IFERROR(DATEDIF(Table2[[#This Row],[Referral Date]],Table2[[#This Row],[FTC Screening Date]],"d"),IFERROR(IF(DATEDIF(Table2[[#This Row],[FTC Screening Date]],Table2[[#This Row],[Referral Date]],"d")&gt;0,0,""),"")))</f>
        <v/>
      </c>
      <c r="AH1332" s="4" t="str">
        <f>IFERROR(VLOOKUP(Table2[[#This Row],[Agency Name]],'Dropdown Values'!A:B,2,FALSE),"")</f>
        <v/>
      </c>
      <c r="AI1332" s="2" t="str">
        <f>IF(OR(Table2[[#This Row],[Current Investigation Start Date]]="",Table2[[#This Row],[Referral Date]]=""),"",IFERROR(NETWORKDAYS(I1332,J1332,Holidays),""))</f>
        <v/>
      </c>
      <c r="AJ1332" s="2" t="str">
        <f>IF(OR(Table2[[#This Row],[Initial Engagement Attempt Date]]="",Table2[[#This Row],[FTC Screening Date]]=""),"",IFERROR(NETWORKDAYS(Table2[[#This Row],[Initial Engagement Attempt Date]],Table2[[#This Row],[FTC Screening Date]],Holidays),""))</f>
        <v/>
      </c>
      <c r="AK133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32" s="4">
        <f>COUNTIFS(Table2[Agency Name],Table2[[#This Row],[Agency Name]],Table2[Client ID],Table2[[#This Row],[Client ID]])</f>
        <v>0</v>
      </c>
    </row>
    <row r="1333" spans="12:38">
      <c r="L1333" s="13"/>
      <c r="M1333" s="13"/>
      <c r="N1333" s="13"/>
      <c r="P1333" s="13"/>
      <c r="W1333" s="13"/>
      <c r="X1333" s="13"/>
      <c r="AA133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3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33" s="4" t="str" cm="1">
        <f t="array" aca="1" ref="AC133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33" s="4">
        <f ca="1">LEN(Table2[[#This Row],[Data Checks]])</f>
        <v>0</v>
      </c>
      <c r="AE1333" s="4" t="str">
        <f>IF(LEN(TRIM(Table2[[#This Row],[Referral Date]]))=0,"",IFERROR(NETWORKDAYS(Table2[[#This Row],[Referral Date]],EOMONTH(DATE('Reporting Month'!$B$2,'Reporting Month'!$B$1,1),0),Holidays),-NETWORKDAYS(EOMONTH(DATE('Reporting Month'!$B$2,'Reporting Month'!$B$1,1),0),Table2[[#This Row],[Referral Date]],Holidays)))</f>
        <v/>
      </c>
      <c r="AF133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33" s="4" t="str">
        <f>IF(OR(Table2[[#This Row],[Referral Date]]="",Table2[[#This Row],[FTC Screening Date]]=""),"",IFERROR(DATEDIF(Table2[[#This Row],[Referral Date]],Table2[[#This Row],[FTC Screening Date]],"d"),IFERROR(IF(DATEDIF(Table2[[#This Row],[FTC Screening Date]],Table2[[#This Row],[Referral Date]],"d")&gt;0,0,""),"")))</f>
        <v/>
      </c>
      <c r="AH1333" s="4" t="str">
        <f>IFERROR(VLOOKUP(Table2[[#This Row],[Agency Name]],'Dropdown Values'!A:B,2,FALSE),"")</f>
        <v/>
      </c>
      <c r="AI1333" s="2" t="str">
        <f>IF(OR(Table2[[#This Row],[Current Investigation Start Date]]="",Table2[[#This Row],[Referral Date]]=""),"",IFERROR(NETWORKDAYS(I1333,J1333,Holidays),""))</f>
        <v/>
      </c>
      <c r="AJ1333" s="2" t="str">
        <f>IF(OR(Table2[[#This Row],[Initial Engagement Attempt Date]]="",Table2[[#This Row],[FTC Screening Date]]=""),"",IFERROR(NETWORKDAYS(Table2[[#This Row],[Initial Engagement Attempt Date]],Table2[[#This Row],[FTC Screening Date]],Holidays),""))</f>
        <v/>
      </c>
      <c r="AK133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33" s="4">
        <f>COUNTIFS(Table2[Agency Name],Table2[[#This Row],[Agency Name]],Table2[Client ID],Table2[[#This Row],[Client ID]])</f>
        <v>0</v>
      </c>
    </row>
    <row r="1334" spans="12:38">
      <c r="L1334" s="13"/>
      <c r="M1334" s="13"/>
      <c r="N1334" s="13"/>
      <c r="P1334" s="13"/>
      <c r="W1334" s="13"/>
      <c r="X1334" s="13"/>
      <c r="AA133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3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34" s="4" t="str" cm="1">
        <f t="array" aca="1" ref="AC133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34" s="4">
        <f ca="1">LEN(Table2[[#This Row],[Data Checks]])</f>
        <v>0</v>
      </c>
      <c r="AE1334" s="4" t="str">
        <f>IF(LEN(TRIM(Table2[[#This Row],[Referral Date]]))=0,"",IFERROR(NETWORKDAYS(Table2[[#This Row],[Referral Date]],EOMONTH(DATE('Reporting Month'!$B$2,'Reporting Month'!$B$1,1),0),Holidays),-NETWORKDAYS(EOMONTH(DATE('Reporting Month'!$B$2,'Reporting Month'!$B$1,1),0),Table2[[#This Row],[Referral Date]],Holidays)))</f>
        <v/>
      </c>
      <c r="AF133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34" s="4" t="str">
        <f>IF(OR(Table2[[#This Row],[Referral Date]]="",Table2[[#This Row],[FTC Screening Date]]=""),"",IFERROR(DATEDIF(Table2[[#This Row],[Referral Date]],Table2[[#This Row],[FTC Screening Date]],"d"),IFERROR(IF(DATEDIF(Table2[[#This Row],[FTC Screening Date]],Table2[[#This Row],[Referral Date]],"d")&gt;0,0,""),"")))</f>
        <v/>
      </c>
      <c r="AH1334" s="4" t="str">
        <f>IFERROR(VLOOKUP(Table2[[#This Row],[Agency Name]],'Dropdown Values'!A:B,2,FALSE),"")</f>
        <v/>
      </c>
      <c r="AI1334" s="2" t="str">
        <f>IF(OR(Table2[[#This Row],[Current Investigation Start Date]]="",Table2[[#This Row],[Referral Date]]=""),"",IFERROR(NETWORKDAYS(I1334,J1334,Holidays),""))</f>
        <v/>
      </c>
      <c r="AJ1334" s="2" t="str">
        <f>IF(OR(Table2[[#This Row],[Initial Engagement Attempt Date]]="",Table2[[#This Row],[FTC Screening Date]]=""),"",IFERROR(NETWORKDAYS(Table2[[#This Row],[Initial Engagement Attempt Date]],Table2[[#This Row],[FTC Screening Date]],Holidays),""))</f>
        <v/>
      </c>
      <c r="AK133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34" s="4">
        <f>COUNTIFS(Table2[Agency Name],Table2[[#This Row],[Agency Name]],Table2[Client ID],Table2[[#This Row],[Client ID]])</f>
        <v>0</v>
      </c>
    </row>
    <row r="1335" spans="12:38">
      <c r="L1335" s="13"/>
      <c r="M1335" s="13"/>
      <c r="N1335" s="13"/>
      <c r="P1335" s="13"/>
      <c r="W1335" s="13"/>
      <c r="X1335" s="13"/>
      <c r="AA133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3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35" s="4" t="str" cm="1">
        <f t="array" aca="1" ref="AC133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35" s="4">
        <f ca="1">LEN(Table2[[#This Row],[Data Checks]])</f>
        <v>0</v>
      </c>
      <c r="AE1335" s="4" t="str">
        <f>IF(LEN(TRIM(Table2[[#This Row],[Referral Date]]))=0,"",IFERROR(NETWORKDAYS(Table2[[#This Row],[Referral Date]],EOMONTH(DATE('Reporting Month'!$B$2,'Reporting Month'!$B$1,1),0),Holidays),-NETWORKDAYS(EOMONTH(DATE('Reporting Month'!$B$2,'Reporting Month'!$B$1,1),0),Table2[[#This Row],[Referral Date]],Holidays)))</f>
        <v/>
      </c>
      <c r="AF133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35" s="4" t="str">
        <f>IF(OR(Table2[[#This Row],[Referral Date]]="",Table2[[#This Row],[FTC Screening Date]]=""),"",IFERROR(DATEDIF(Table2[[#This Row],[Referral Date]],Table2[[#This Row],[FTC Screening Date]],"d"),IFERROR(IF(DATEDIF(Table2[[#This Row],[FTC Screening Date]],Table2[[#This Row],[Referral Date]],"d")&gt;0,0,""),"")))</f>
        <v/>
      </c>
      <c r="AH1335" s="4" t="str">
        <f>IFERROR(VLOOKUP(Table2[[#This Row],[Agency Name]],'Dropdown Values'!A:B,2,FALSE),"")</f>
        <v/>
      </c>
      <c r="AI1335" s="2" t="str">
        <f>IF(OR(Table2[[#This Row],[Current Investigation Start Date]]="",Table2[[#This Row],[Referral Date]]=""),"",IFERROR(NETWORKDAYS(I1335,J1335,Holidays),""))</f>
        <v/>
      </c>
      <c r="AJ1335" s="2" t="str">
        <f>IF(OR(Table2[[#This Row],[Initial Engagement Attempt Date]]="",Table2[[#This Row],[FTC Screening Date]]=""),"",IFERROR(NETWORKDAYS(Table2[[#This Row],[Initial Engagement Attempt Date]],Table2[[#This Row],[FTC Screening Date]],Holidays),""))</f>
        <v/>
      </c>
      <c r="AK133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35" s="4">
        <f>COUNTIFS(Table2[Agency Name],Table2[[#This Row],[Agency Name]],Table2[Client ID],Table2[[#This Row],[Client ID]])</f>
        <v>0</v>
      </c>
    </row>
    <row r="1336" spans="12:38">
      <c r="L1336" s="13"/>
      <c r="M1336" s="13"/>
      <c r="N1336" s="13"/>
      <c r="P1336" s="13"/>
      <c r="W1336" s="13"/>
      <c r="X1336" s="13"/>
      <c r="AA133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3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36" s="4" t="str" cm="1">
        <f t="array" aca="1" ref="AC133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36" s="4">
        <f ca="1">LEN(Table2[[#This Row],[Data Checks]])</f>
        <v>0</v>
      </c>
      <c r="AE1336" s="4" t="str">
        <f>IF(LEN(TRIM(Table2[[#This Row],[Referral Date]]))=0,"",IFERROR(NETWORKDAYS(Table2[[#This Row],[Referral Date]],EOMONTH(DATE('Reporting Month'!$B$2,'Reporting Month'!$B$1,1),0),Holidays),-NETWORKDAYS(EOMONTH(DATE('Reporting Month'!$B$2,'Reporting Month'!$B$1,1),0),Table2[[#This Row],[Referral Date]],Holidays)))</f>
        <v/>
      </c>
      <c r="AF133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36" s="4" t="str">
        <f>IF(OR(Table2[[#This Row],[Referral Date]]="",Table2[[#This Row],[FTC Screening Date]]=""),"",IFERROR(DATEDIF(Table2[[#This Row],[Referral Date]],Table2[[#This Row],[FTC Screening Date]],"d"),IFERROR(IF(DATEDIF(Table2[[#This Row],[FTC Screening Date]],Table2[[#This Row],[Referral Date]],"d")&gt;0,0,""),"")))</f>
        <v/>
      </c>
      <c r="AH1336" s="4" t="str">
        <f>IFERROR(VLOOKUP(Table2[[#This Row],[Agency Name]],'Dropdown Values'!A:B,2,FALSE),"")</f>
        <v/>
      </c>
      <c r="AI1336" s="2" t="str">
        <f>IF(OR(Table2[[#This Row],[Current Investigation Start Date]]="",Table2[[#This Row],[Referral Date]]=""),"",IFERROR(NETWORKDAYS(I1336,J1336,Holidays),""))</f>
        <v/>
      </c>
      <c r="AJ1336" s="2" t="str">
        <f>IF(OR(Table2[[#This Row],[Initial Engagement Attempt Date]]="",Table2[[#This Row],[FTC Screening Date]]=""),"",IFERROR(NETWORKDAYS(Table2[[#This Row],[Initial Engagement Attempt Date]],Table2[[#This Row],[FTC Screening Date]],Holidays),""))</f>
        <v/>
      </c>
      <c r="AK133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36" s="4">
        <f>COUNTIFS(Table2[Agency Name],Table2[[#This Row],[Agency Name]],Table2[Client ID],Table2[[#This Row],[Client ID]])</f>
        <v>0</v>
      </c>
    </row>
    <row r="1337" spans="12:38">
      <c r="L1337" s="13"/>
      <c r="M1337" s="13"/>
      <c r="N1337" s="13"/>
      <c r="P1337" s="13"/>
      <c r="W1337" s="13"/>
      <c r="X1337" s="13"/>
      <c r="AA133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3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37" s="4" t="str" cm="1">
        <f t="array" aca="1" ref="AC133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37" s="4">
        <f ca="1">LEN(Table2[[#This Row],[Data Checks]])</f>
        <v>0</v>
      </c>
      <c r="AE1337" s="4" t="str">
        <f>IF(LEN(TRIM(Table2[[#This Row],[Referral Date]]))=0,"",IFERROR(NETWORKDAYS(Table2[[#This Row],[Referral Date]],EOMONTH(DATE('Reporting Month'!$B$2,'Reporting Month'!$B$1,1),0),Holidays),-NETWORKDAYS(EOMONTH(DATE('Reporting Month'!$B$2,'Reporting Month'!$B$1,1),0),Table2[[#This Row],[Referral Date]],Holidays)))</f>
        <v/>
      </c>
      <c r="AF133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37" s="4" t="str">
        <f>IF(OR(Table2[[#This Row],[Referral Date]]="",Table2[[#This Row],[FTC Screening Date]]=""),"",IFERROR(DATEDIF(Table2[[#This Row],[Referral Date]],Table2[[#This Row],[FTC Screening Date]],"d"),IFERROR(IF(DATEDIF(Table2[[#This Row],[FTC Screening Date]],Table2[[#This Row],[Referral Date]],"d")&gt;0,0,""),"")))</f>
        <v/>
      </c>
      <c r="AH1337" s="4" t="str">
        <f>IFERROR(VLOOKUP(Table2[[#This Row],[Agency Name]],'Dropdown Values'!A:B,2,FALSE),"")</f>
        <v/>
      </c>
      <c r="AI1337" s="2" t="str">
        <f>IF(OR(Table2[[#This Row],[Current Investigation Start Date]]="",Table2[[#This Row],[Referral Date]]=""),"",IFERROR(NETWORKDAYS(I1337,J1337,Holidays),""))</f>
        <v/>
      </c>
      <c r="AJ1337" s="2" t="str">
        <f>IF(OR(Table2[[#This Row],[Initial Engagement Attempt Date]]="",Table2[[#This Row],[FTC Screening Date]]=""),"",IFERROR(NETWORKDAYS(Table2[[#This Row],[Initial Engagement Attempt Date]],Table2[[#This Row],[FTC Screening Date]],Holidays),""))</f>
        <v/>
      </c>
      <c r="AK133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37" s="4">
        <f>COUNTIFS(Table2[Agency Name],Table2[[#This Row],[Agency Name]],Table2[Client ID],Table2[[#This Row],[Client ID]])</f>
        <v>0</v>
      </c>
    </row>
    <row r="1338" spans="12:38">
      <c r="L1338" s="13"/>
      <c r="M1338" s="13"/>
      <c r="N1338" s="13"/>
      <c r="P1338" s="13"/>
      <c r="W1338" s="13"/>
      <c r="X1338" s="13"/>
      <c r="AA133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3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38" s="4" t="str" cm="1">
        <f t="array" aca="1" ref="AC133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38" s="4">
        <f ca="1">LEN(Table2[[#This Row],[Data Checks]])</f>
        <v>0</v>
      </c>
      <c r="AE1338" s="4" t="str">
        <f>IF(LEN(TRIM(Table2[[#This Row],[Referral Date]]))=0,"",IFERROR(NETWORKDAYS(Table2[[#This Row],[Referral Date]],EOMONTH(DATE('Reporting Month'!$B$2,'Reporting Month'!$B$1,1),0),Holidays),-NETWORKDAYS(EOMONTH(DATE('Reporting Month'!$B$2,'Reporting Month'!$B$1,1),0),Table2[[#This Row],[Referral Date]],Holidays)))</f>
        <v/>
      </c>
      <c r="AF133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38" s="4" t="str">
        <f>IF(OR(Table2[[#This Row],[Referral Date]]="",Table2[[#This Row],[FTC Screening Date]]=""),"",IFERROR(DATEDIF(Table2[[#This Row],[Referral Date]],Table2[[#This Row],[FTC Screening Date]],"d"),IFERROR(IF(DATEDIF(Table2[[#This Row],[FTC Screening Date]],Table2[[#This Row],[Referral Date]],"d")&gt;0,0,""),"")))</f>
        <v/>
      </c>
      <c r="AH1338" s="4" t="str">
        <f>IFERROR(VLOOKUP(Table2[[#This Row],[Agency Name]],'Dropdown Values'!A:B,2,FALSE),"")</f>
        <v/>
      </c>
      <c r="AI1338" s="2" t="str">
        <f>IF(OR(Table2[[#This Row],[Current Investigation Start Date]]="",Table2[[#This Row],[Referral Date]]=""),"",IFERROR(NETWORKDAYS(I1338,J1338,Holidays),""))</f>
        <v/>
      </c>
      <c r="AJ1338" s="2" t="str">
        <f>IF(OR(Table2[[#This Row],[Initial Engagement Attempt Date]]="",Table2[[#This Row],[FTC Screening Date]]=""),"",IFERROR(NETWORKDAYS(Table2[[#This Row],[Initial Engagement Attempt Date]],Table2[[#This Row],[FTC Screening Date]],Holidays),""))</f>
        <v/>
      </c>
      <c r="AK133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38" s="4">
        <f>COUNTIFS(Table2[Agency Name],Table2[[#This Row],[Agency Name]],Table2[Client ID],Table2[[#This Row],[Client ID]])</f>
        <v>0</v>
      </c>
    </row>
    <row r="1339" spans="12:38">
      <c r="L1339" s="13"/>
      <c r="M1339" s="13"/>
      <c r="N1339" s="13"/>
      <c r="P1339" s="13"/>
      <c r="W1339" s="13"/>
      <c r="X1339" s="13"/>
      <c r="AA133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3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39" s="4" t="str" cm="1">
        <f t="array" aca="1" ref="AC133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39" s="4">
        <f ca="1">LEN(Table2[[#This Row],[Data Checks]])</f>
        <v>0</v>
      </c>
      <c r="AE1339" s="4" t="str">
        <f>IF(LEN(TRIM(Table2[[#This Row],[Referral Date]]))=0,"",IFERROR(NETWORKDAYS(Table2[[#This Row],[Referral Date]],EOMONTH(DATE('Reporting Month'!$B$2,'Reporting Month'!$B$1,1),0),Holidays),-NETWORKDAYS(EOMONTH(DATE('Reporting Month'!$B$2,'Reporting Month'!$B$1,1),0),Table2[[#This Row],[Referral Date]],Holidays)))</f>
        <v/>
      </c>
      <c r="AF133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39" s="4" t="str">
        <f>IF(OR(Table2[[#This Row],[Referral Date]]="",Table2[[#This Row],[FTC Screening Date]]=""),"",IFERROR(DATEDIF(Table2[[#This Row],[Referral Date]],Table2[[#This Row],[FTC Screening Date]],"d"),IFERROR(IF(DATEDIF(Table2[[#This Row],[FTC Screening Date]],Table2[[#This Row],[Referral Date]],"d")&gt;0,0,""),"")))</f>
        <v/>
      </c>
      <c r="AH1339" s="4" t="str">
        <f>IFERROR(VLOOKUP(Table2[[#This Row],[Agency Name]],'Dropdown Values'!A:B,2,FALSE),"")</f>
        <v/>
      </c>
      <c r="AI1339" s="2" t="str">
        <f>IF(OR(Table2[[#This Row],[Current Investigation Start Date]]="",Table2[[#This Row],[Referral Date]]=""),"",IFERROR(NETWORKDAYS(I1339,J1339,Holidays),""))</f>
        <v/>
      </c>
      <c r="AJ1339" s="2" t="str">
        <f>IF(OR(Table2[[#This Row],[Initial Engagement Attempt Date]]="",Table2[[#This Row],[FTC Screening Date]]=""),"",IFERROR(NETWORKDAYS(Table2[[#This Row],[Initial Engagement Attempt Date]],Table2[[#This Row],[FTC Screening Date]],Holidays),""))</f>
        <v/>
      </c>
      <c r="AK133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39" s="4">
        <f>COUNTIFS(Table2[Agency Name],Table2[[#This Row],[Agency Name]],Table2[Client ID],Table2[[#This Row],[Client ID]])</f>
        <v>0</v>
      </c>
    </row>
    <row r="1340" spans="12:38">
      <c r="L1340" s="13"/>
      <c r="M1340" s="13"/>
      <c r="N1340" s="13"/>
      <c r="P1340" s="13"/>
      <c r="W1340" s="13"/>
      <c r="X1340" s="13"/>
      <c r="AA134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4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40" s="4" t="str" cm="1">
        <f t="array" aca="1" ref="AC134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40" s="4">
        <f ca="1">LEN(Table2[[#This Row],[Data Checks]])</f>
        <v>0</v>
      </c>
      <c r="AE1340" s="4" t="str">
        <f>IF(LEN(TRIM(Table2[[#This Row],[Referral Date]]))=0,"",IFERROR(NETWORKDAYS(Table2[[#This Row],[Referral Date]],EOMONTH(DATE('Reporting Month'!$B$2,'Reporting Month'!$B$1,1),0),Holidays),-NETWORKDAYS(EOMONTH(DATE('Reporting Month'!$B$2,'Reporting Month'!$B$1,1),0),Table2[[#This Row],[Referral Date]],Holidays)))</f>
        <v/>
      </c>
      <c r="AF134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40" s="4" t="str">
        <f>IF(OR(Table2[[#This Row],[Referral Date]]="",Table2[[#This Row],[FTC Screening Date]]=""),"",IFERROR(DATEDIF(Table2[[#This Row],[Referral Date]],Table2[[#This Row],[FTC Screening Date]],"d"),IFERROR(IF(DATEDIF(Table2[[#This Row],[FTC Screening Date]],Table2[[#This Row],[Referral Date]],"d")&gt;0,0,""),"")))</f>
        <v/>
      </c>
      <c r="AH1340" s="4" t="str">
        <f>IFERROR(VLOOKUP(Table2[[#This Row],[Agency Name]],'Dropdown Values'!A:B,2,FALSE),"")</f>
        <v/>
      </c>
      <c r="AI1340" s="2" t="str">
        <f>IF(OR(Table2[[#This Row],[Current Investigation Start Date]]="",Table2[[#This Row],[Referral Date]]=""),"",IFERROR(NETWORKDAYS(I1340,J1340,Holidays),""))</f>
        <v/>
      </c>
      <c r="AJ1340" s="2" t="str">
        <f>IF(OR(Table2[[#This Row],[Initial Engagement Attempt Date]]="",Table2[[#This Row],[FTC Screening Date]]=""),"",IFERROR(NETWORKDAYS(Table2[[#This Row],[Initial Engagement Attempt Date]],Table2[[#This Row],[FTC Screening Date]],Holidays),""))</f>
        <v/>
      </c>
      <c r="AK134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40" s="4">
        <f>COUNTIFS(Table2[Agency Name],Table2[[#This Row],[Agency Name]],Table2[Client ID],Table2[[#This Row],[Client ID]])</f>
        <v>0</v>
      </c>
    </row>
    <row r="1341" spans="12:38">
      <c r="L1341" s="13"/>
      <c r="M1341" s="13"/>
      <c r="N1341" s="13"/>
      <c r="P1341" s="13"/>
      <c r="W1341" s="13"/>
      <c r="X1341" s="13"/>
      <c r="AA134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4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41" s="4" t="str" cm="1">
        <f t="array" aca="1" ref="AC134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41" s="4">
        <f ca="1">LEN(Table2[[#This Row],[Data Checks]])</f>
        <v>0</v>
      </c>
      <c r="AE1341" s="4" t="str">
        <f>IF(LEN(TRIM(Table2[[#This Row],[Referral Date]]))=0,"",IFERROR(NETWORKDAYS(Table2[[#This Row],[Referral Date]],EOMONTH(DATE('Reporting Month'!$B$2,'Reporting Month'!$B$1,1),0),Holidays),-NETWORKDAYS(EOMONTH(DATE('Reporting Month'!$B$2,'Reporting Month'!$B$1,1),0),Table2[[#This Row],[Referral Date]],Holidays)))</f>
        <v/>
      </c>
      <c r="AF134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41" s="4" t="str">
        <f>IF(OR(Table2[[#This Row],[Referral Date]]="",Table2[[#This Row],[FTC Screening Date]]=""),"",IFERROR(DATEDIF(Table2[[#This Row],[Referral Date]],Table2[[#This Row],[FTC Screening Date]],"d"),IFERROR(IF(DATEDIF(Table2[[#This Row],[FTC Screening Date]],Table2[[#This Row],[Referral Date]],"d")&gt;0,0,""),"")))</f>
        <v/>
      </c>
      <c r="AH1341" s="4" t="str">
        <f>IFERROR(VLOOKUP(Table2[[#This Row],[Agency Name]],'Dropdown Values'!A:B,2,FALSE),"")</f>
        <v/>
      </c>
      <c r="AI1341" s="2" t="str">
        <f>IF(OR(Table2[[#This Row],[Current Investigation Start Date]]="",Table2[[#This Row],[Referral Date]]=""),"",IFERROR(NETWORKDAYS(I1341,J1341,Holidays),""))</f>
        <v/>
      </c>
      <c r="AJ1341" s="2" t="str">
        <f>IF(OR(Table2[[#This Row],[Initial Engagement Attempt Date]]="",Table2[[#This Row],[FTC Screening Date]]=""),"",IFERROR(NETWORKDAYS(Table2[[#This Row],[Initial Engagement Attempt Date]],Table2[[#This Row],[FTC Screening Date]],Holidays),""))</f>
        <v/>
      </c>
      <c r="AK134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41" s="4">
        <f>COUNTIFS(Table2[Agency Name],Table2[[#This Row],[Agency Name]],Table2[Client ID],Table2[[#This Row],[Client ID]])</f>
        <v>0</v>
      </c>
    </row>
    <row r="1342" spans="12:38">
      <c r="L1342" s="13"/>
      <c r="M1342" s="13"/>
      <c r="N1342" s="13"/>
      <c r="P1342" s="13"/>
      <c r="W1342" s="13"/>
      <c r="X1342" s="13"/>
      <c r="AA134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4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42" s="4" t="str" cm="1">
        <f t="array" aca="1" ref="AC134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42" s="4">
        <f ca="1">LEN(Table2[[#This Row],[Data Checks]])</f>
        <v>0</v>
      </c>
      <c r="AE1342" s="4" t="str">
        <f>IF(LEN(TRIM(Table2[[#This Row],[Referral Date]]))=0,"",IFERROR(NETWORKDAYS(Table2[[#This Row],[Referral Date]],EOMONTH(DATE('Reporting Month'!$B$2,'Reporting Month'!$B$1,1),0),Holidays),-NETWORKDAYS(EOMONTH(DATE('Reporting Month'!$B$2,'Reporting Month'!$B$1,1),0),Table2[[#This Row],[Referral Date]],Holidays)))</f>
        <v/>
      </c>
      <c r="AF134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42" s="4" t="str">
        <f>IF(OR(Table2[[#This Row],[Referral Date]]="",Table2[[#This Row],[FTC Screening Date]]=""),"",IFERROR(DATEDIF(Table2[[#This Row],[Referral Date]],Table2[[#This Row],[FTC Screening Date]],"d"),IFERROR(IF(DATEDIF(Table2[[#This Row],[FTC Screening Date]],Table2[[#This Row],[Referral Date]],"d")&gt;0,0,""),"")))</f>
        <v/>
      </c>
      <c r="AH1342" s="4" t="str">
        <f>IFERROR(VLOOKUP(Table2[[#This Row],[Agency Name]],'Dropdown Values'!A:B,2,FALSE),"")</f>
        <v/>
      </c>
      <c r="AI1342" s="2" t="str">
        <f>IF(OR(Table2[[#This Row],[Current Investigation Start Date]]="",Table2[[#This Row],[Referral Date]]=""),"",IFERROR(NETWORKDAYS(I1342,J1342,Holidays),""))</f>
        <v/>
      </c>
      <c r="AJ1342" s="2" t="str">
        <f>IF(OR(Table2[[#This Row],[Initial Engagement Attempt Date]]="",Table2[[#This Row],[FTC Screening Date]]=""),"",IFERROR(NETWORKDAYS(Table2[[#This Row],[Initial Engagement Attempt Date]],Table2[[#This Row],[FTC Screening Date]],Holidays),""))</f>
        <v/>
      </c>
      <c r="AK134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42" s="4">
        <f>COUNTIFS(Table2[Agency Name],Table2[[#This Row],[Agency Name]],Table2[Client ID],Table2[[#This Row],[Client ID]])</f>
        <v>0</v>
      </c>
    </row>
    <row r="1343" spans="12:38">
      <c r="L1343" s="13"/>
      <c r="M1343" s="13"/>
      <c r="N1343" s="13"/>
      <c r="P1343" s="13"/>
      <c r="W1343" s="13"/>
      <c r="X1343" s="13"/>
      <c r="AA134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4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43" s="4" t="str" cm="1">
        <f t="array" aca="1" ref="AC134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43" s="4">
        <f ca="1">LEN(Table2[[#This Row],[Data Checks]])</f>
        <v>0</v>
      </c>
      <c r="AE1343" s="4" t="str">
        <f>IF(LEN(TRIM(Table2[[#This Row],[Referral Date]]))=0,"",IFERROR(NETWORKDAYS(Table2[[#This Row],[Referral Date]],EOMONTH(DATE('Reporting Month'!$B$2,'Reporting Month'!$B$1,1),0),Holidays),-NETWORKDAYS(EOMONTH(DATE('Reporting Month'!$B$2,'Reporting Month'!$B$1,1),0),Table2[[#This Row],[Referral Date]],Holidays)))</f>
        <v/>
      </c>
      <c r="AF134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43" s="4" t="str">
        <f>IF(OR(Table2[[#This Row],[Referral Date]]="",Table2[[#This Row],[FTC Screening Date]]=""),"",IFERROR(DATEDIF(Table2[[#This Row],[Referral Date]],Table2[[#This Row],[FTC Screening Date]],"d"),IFERROR(IF(DATEDIF(Table2[[#This Row],[FTC Screening Date]],Table2[[#This Row],[Referral Date]],"d")&gt;0,0,""),"")))</f>
        <v/>
      </c>
      <c r="AH1343" s="4" t="str">
        <f>IFERROR(VLOOKUP(Table2[[#This Row],[Agency Name]],'Dropdown Values'!A:B,2,FALSE),"")</f>
        <v/>
      </c>
      <c r="AI1343" s="2" t="str">
        <f>IF(OR(Table2[[#This Row],[Current Investigation Start Date]]="",Table2[[#This Row],[Referral Date]]=""),"",IFERROR(NETWORKDAYS(I1343,J1343,Holidays),""))</f>
        <v/>
      </c>
      <c r="AJ1343" s="2" t="str">
        <f>IF(OR(Table2[[#This Row],[Initial Engagement Attempt Date]]="",Table2[[#This Row],[FTC Screening Date]]=""),"",IFERROR(NETWORKDAYS(Table2[[#This Row],[Initial Engagement Attempt Date]],Table2[[#This Row],[FTC Screening Date]],Holidays),""))</f>
        <v/>
      </c>
      <c r="AK134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43" s="4">
        <f>COUNTIFS(Table2[Agency Name],Table2[[#This Row],[Agency Name]],Table2[Client ID],Table2[[#This Row],[Client ID]])</f>
        <v>0</v>
      </c>
    </row>
    <row r="1344" spans="12:38">
      <c r="L1344" s="13"/>
      <c r="M1344" s="13"/>
      <c r="N1344" s="13"/>
      <c r="P1344" s="13"/>
      <c r="W1344" s="13"/>
      <c r="X1344" s="13"/>
      <c r="AA134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4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44" s="4" t="str" cm="1">
        <f t="array" aca="1" ref="AC134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44" s="4">
        <f ca="1">LEN(Table2[[#This Row],[Data Checks]])</f>
        <v>0</v>
      </c>
      <c r="AE1344" s="4" t="str">
        <f>IF(LEN(TRIM(Table2[[#This Row],[Referral Date]]))=0,"",IFERROR(NETWORKDAYS(Table2[[#This Row],[Referral Date]],EOMONTH(DATE('Reporting Month'!$B$2,'Reporting Month'!$B$1,1),0),Holidays),-NETWORKDAYS(EOMONTH(DATE('Reporting Month'!$B$2,'Reporting Month'!$B$1,1),0),Table2[[#This Row],[Referral Date]],Holidays)))</f>
        <v/>
      </c>
      <c r="AF134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44" s="4" t="str">
        <f>IF(OR(Table2[[#This Row],[Referral Date]]="",Table2[[#This Row],[FTC Screening Date]]=""),"",IFERROR(DATEDIF(Table2[[#This Row],[Referral Date]],Table2[[#This Row],[FTC Screening Date]],"d"),IFERROR(IF(DATEDIF(Table2[[#This Row],[FTC Screening Date]],Table2[[#This Row],[Referral Date]],"d")&gt;0,0,""),"")))</f>
        <v/>
      </c>
      <c r="AH1344" s="4" t="str">
        <f>IFERROR(VLOOKUP(Table2[[#This Row],[Agency Name]],'Dropdown Values'!A:B,2,FALSE),"")</f>
        <v/>
      </c>
      <c r="AI1344" s="2" t="str">
        <f>IF(OR(Table2[[#This Row],[Current Investigation Start Date]]="",Table2[[#This Row],[Referral Date]]=""),"",IFERROR(NETWORKDAYS(I1344,J1344,Holidays),""))</f>
        <v/>
      </c>
      <c r="AJ1344" s="2" t="str">
        <f>IF(OR(Table2[[#This Row],[Initial Engagement Attempt Date]]="",Table2[[#This Row],[FTC Screening Date]]=""),"",IFERROR(NETWORKDAYS(Table2[[#This Row],[Initial Engagement Attempt Date]],Table2[[#This Row],[FTC Screening Date]],Holidays),""))</f>
        <v/>
      </c>
      <c r="AK134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44" s="4">
        <f>COUNTIFS(Table2[Agency Name],Table2[[#This Row],[Agency Name]],Table2[Client ID],Table2[[#This Row],[Client ID]])</f>
        <v>0</v>
      </c>
    </row>
    <row r="1345" spans="12:38">
      <c r="L1345" s="13"/>
      <c r="M1345" s="13"/>
      <c r="N1345" s="13"/>
      <c r="P1345" s="13"/>
      <c r="W1345" s="13"/>
      <c r="X1345" s="13"/>
      <c r="AA134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4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45" s="4" t="str" cm="1">
        <f t="array" aca="1" ref="AC134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45" s="4">
        <f ca="1">LEN(Table2[[#This Row],[Data Checks]])</f>
        <v>0</v>
      </c>
      <c r="AE1345" s="4" t="str">
        <f>IF(LEN(TRIM(Table2[[#This Row],[Referral Date]]))=0,"",IFERROR(NETWORKDAYS(Table2[[#This Row],[Referral Date]],EOMONTH(DATE('Reporting Month'!$B$2,'Reporting Month'!$B$1,1),0),Holidays),-NETWORKDAYS(EOMONTH(DATE('Reporting Month'!$B$2,'Reporting Month'!$B$1,1),0),Table2[[#This Row],[Referral Date]],Holidays)))</f>
        <v/>
      </c>
      <c r="AF134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45" s="4" t="str">
        <f>IF(OR(Table2[[#This Row],[Referral Date]]="",Table2[[#This Row],[FTC Screening Date]]=""),"",IFERROR(DATEDIF(Table2[[#This Row],[Referral Date]],Table2[[#This Row],[FTC Screening Date]],"d"),IFERROR(IF(DATEDIF(Table2[[#This Row],[FTC Screening Date]],Table2[[#This Row],[Referral Date]],"d")&gt;0,0,""),"")))</f>
        <v/>
      </c>
      <c r="AH1345" s="4" t="str">
        <f>IFERROR(VLOOKUP(Table2[[#This Row],[Agency Name]],'Dropdown Values'!A:B,2,FALSE),"")</f>
        <v/>
      </c>
      <c r="AI1345" s="2" t="str">
        <f>IF(OR(Table2[[#This Row],[Current Investigation Start Date]]="",Table2[[#This Row],[Referral Date]]=""),"",IFERROR(NETWORKDAYS(I1345,J1345,Holidays),""))</f>
        <v/>
      </c>
      <c r="AJ1345" s="2" t="str">
        <f>IF(OR(Table2[[#This Row],[Initial Engagement Attempt Date]]="",Table2[[#This Row],[FTC Screening Date]]=""),"",IFERROR(NETWORKDAYS(Table2[[#This Row],[Initial Engagement Attempt Date]],Table2[[#This Row],[FTC Screening Date]],Holidays),""))</f>
        <v/>
      </c>
      <c r="AK134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45" s="4">
        <f>COUNTIFS(Table2[Agency Name],Table2[[#This Row],[Agency Name]],Table2[Client ID],Table2[[#This Row],[Client ID]])</f>
        <v>0</v>
      </c>
    </row>
    <row r="1346" spans="12:38">
      <c r="L1346" s="13"/>
      <c r="M1346" s="13"/>
      <c r="N1346" s="13"/>
      <c r="P1346" s="13"/>
      <c r="W1346" s="13"/>
      <c r="X1346" s="13"/>
      <c r="AA134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4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46" s="4" t="str" cm="1">
        <f t="array" aca="1" ref="AC134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46" s="4">
        <f ca="1">LEN(Table2[[#This Row],[Data Checks]])</f>
        <v>0</v>
      </c>
      <c r="AE1346" s="4" t="str">
        <f>IF(LEN(TRIM(Table2[[#This Row],[Referral Date]]))=0,"",IFERROR(NETWORKDAYS(Table2[[#This Row],[Referral Date]],EOMONTH(DATE('Reporting Month'!$B$2,'Reporting Month'!$B$1,1),0),Holidays),-NETWORKDAYS(EOMONTH(DATE('Reporting Month'!$B$2,'Reporting Month'!$B$1,1),0),Table2[[#This Row],[Referral Date]],Holidays)))</f>
        <v/>
      </c>
      <c r="AF134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46" s="4" t="str">
        <f>IF(OR(Table2[[#This Row],[Referral Date]]="",Table2[[#This Row],[FTC Screening Date]]=""),"",IFERROR(DATEDIF(Table2[[#This Row],[Referral Date]],Table2[[#This Row],[FTC Screening Date]],"d"),IFERROR(IF(DATEDIF(Table2[[#This Row],[FTC Screening Date]],Table2[[#This Row],[Referral Date]],"d")&gt;0,0,""),"")))</f>
        <v/>
      </c>
      <c r="AH1346" s="4" t="str">
        <f>IFERROR(VLOOKUP(Table2[[#This Row],[Agency Name]],'Dropdown Values'!A:B,2,FALSE),"")</f>
        <v/>
      </c>
      <c r="AI1346" s="2" t="str">
        <f>IF(OR(Table2[[#This Row],[Current Investigation Start Date]]="",Table2[[#This Row],[Referral Date]]=""),"",IFERROR(NETWORKDAYS(I1346,J1346,Holidays),""))</f>
        <v/>
      </c>
      <c r="AJ1346" s="2" t="str">
        <f>IF(OR(Table2[[#This Row],[Initial Engagement Attempt Date]]="",Table2[[#This Row],[FTC Screening Date]]=""),"",IFERROR(NETWORKDAYS(Table2[[#This Row],[Initial Engagement Attempt Date]],Table2[[#This Row],[FTC Screening Date]],Holidays),""))</f>
        <v/>
      </c>
      <c r="AK134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46" s="4">
        <f>COUNTIFS(Table2[Agency Name],Table2[[#This Row],[Agency Name]],Table2[Client ID],Table2[[#This Row],[Client ID]])</f>
        <v>0</v>
      </c>
    </row>
    <row r="1347" spans="12:38">
      <c r="L1347" s="13"/>
      <c r="M1347" s="13"/>
      <c r="N1347" s="13"/>
      <c r="P1347" s="13"/>
      <c r="W1347" s="13"/>
      <c r="X1347" s="13"/>
      <c r="AA134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4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47" s="4" t="str" cm="1">
        <f t="array" aca="1" ref="AC134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47" s="4">
        <f ca="1">LEN(Table2[[#This Row],[Data Checks]])</f>
        <v>0</v>
      </c>
      <c r="AE1347" s="4" t="str">
        <f>IF(LEN(TRIM(Table2[[#This Row],[Referral Date]]))=0,"",IFERROR(NETWORKDAYS(Table2[[#This Row],[Referral Date]],EOMONTH(DATE('Reporting Month'!$B$2,'Reporting Month'!$B$1,1),0),Holidays),-NETWORKDAYS(EOMONTH(DATE('Reporting Month'!$B$2,'Reporting Month'!$B$1,1),0),Table2[[#This Row],[Referral Date]],Holidays)))</f>
        <v/>
      </c>
      <c r="AF134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47" s="4" t="str">
        <f>IF(OR(Table2[[#This Row],[Referral Date]]="",Table2[[#This Row],[FTC Screening Date]]=""),"",IFERROR(DATEDIF(Table2[[#This Row],[Referral Date]],Table2[[#This Row],[FTC Screening Date]],"d"),IFERROR(IF(DATEDIF(Table2[[#This Row],[FTC Screening Date]],Table2[[#This Row],[Referral Date]],"d")&gt;0,0,""),"")))</f>
        <v/>
      </c>
      <c r="AH1347" s="4" t="str">
        <f>IFERROR(VLOOKUP(Table2[[#This Row],[Agency Name]],'Dropdown Values'!A:B,2,FALSE),"")</f>
        <v/>
      </c>
      <c r="AI1347" s="2" t="str">
        <f>IF(OR(Table2[[#This Row],[Current Investigation Start Date]]="",Table2[[#This Row],[Referral Date]]=""),"",IFERROR(NETWORKDAYS(I1347,J1347,Holidays),""))</f>
        <v/>
      </c>
      <c r="AJ1347" s="2" t="str">
        <f>IF(OR(Table2[[#This Row],[Initial Engagement Attempt Date]]="",Table2[[#This Row],[FTC Screening Date]]=""),"",IFERROR(NETWORKDAYS(Table2[[#This Row],[Initial Engagement Attempt Date]],Table2[[#This Row],[FTC Screening Date]],Holidays),""))</f>
        <v/>
      </c>
      <c r="AK134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47" s="4">
        <f>COUNTIFS(Table2[Agency Name],Table2[[#This Row],[Agency Name]],Table2[Client ID],Table2[[#This Row],[Client ID]])</f>
        <v>0</v>
      </c>
    </row>
    <row r="1348" spans="12:38">
      <c r="L1348" s="13"/>
      <c r="M1348" s="13"/>
      <c r="N1348" s="13"/>
      <c r="P1348" s="13"/>
      <c r="W1348" s="13"/>
      <c r="X1348" s="13"/>
      <c r="AA134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4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48" s="4" t="str" cm="1">
        <f t="array" aca="1" ref="AC134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48" s="4">
        <f ca="1">LEN(Table2[[#This Row],[Data Checks]])</f>
        <v>0</v>
      </c>
      <c r="AE1348" s="4" t="str">
        <f>IF(LEN(TRIM(Table2[[#This Row],[Referral Date]]))=0,"",IFERROR(NETWORKDAYS(Table2[[#This Row],[Referral Date]],EOMONTH(DATE('Reporting Month'!$B$2,'Reporting Month'!$B$1,1),0),Holidays),-NETWORKDAYS(EOMONTH(DATE('Reporting Month'!$B$2,'Reporting Month'!$B$1,1),0),Table2[[#This Row],[Referral Date]],Holidays)))</f>
        <v/>
      </c>
      <c r="AF134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48" s="4" t="str">
        <f>IF(OR(Table2[[#This Row],[Referral Date]]="",Table2[[#This Row],[FTC Screening Date]]=""),"",IFERROR(DATEDIF(Table2[[#This Row],[Referral Date]],Table2[[#This Row],[FTC Screening Date]],"d"),IFERROR(IF(DATEDIF(Table2[[#This Row],[FTC Screening Date]],Table2[[#This Row],[Referral Date]],"d")&gt;0,0,""),"")))</f>
        <v/>
      </c>
      <c r="AH1348" s="4" t="str">
        <f>IFERROR(VLOOKUP(Table2[[#This Row],[Agency Name]],'Dropdown Values'!A:B,2,FALSE),"")</f>
        <v/>
      </c>
      <c r="AI1348" s="2" t="str">
        <f>IF(OR(Table2[[#This Row],[Current Investigation Start Date]]="",Table2[[#This Row],[Referral Date]]=""),"",IFERROR(NETWORKDAYS(I1348,J1348,Holidays),""))</f>
        <v/>
      </c>
      <c r="AJ1348" s="2" t="str">
        <f>IF(OR(Table2[[#This Row],[Initial Engagement Attempt Date]]="",Table2[[#This Row],[FTC Screening Date]]=""),"",IFERROR(NETWORKDAYS(Table2[[#This Row],[Initial Engagement Attempt Date]],Table2[[#This Row],[FTC Screening Date]],Holidays),""))</f>
        <v/>
      </c>
      <c r="AK134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48" s="4">
        <f>COUNTIFS(Table2[Agency Name],Table2[[#This Row],[Agency Name]],Table2[Client ID],Table2[[#This Row],[Client ID]])</f>
        <v>0</v>
      </c>
    </row>
    <row r="1349" spans="12:38">
      <c r="L1349" s="13"/>
      <c r="M1349" s="13"/>
      <c r="N1349" s="13"/>
      <c r="P1349" s="13"/>
      <c r="W1349" s="13"/>
      <c r="X1349" s="13"/>
      <c r="AA134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4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49" s="4" t="str" cm="1">
        <f t="array" aca="1" ref="AC134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49" s="4">
        <f ca="1">LEN(Table2[[#This Row],[Data Checks]])</f>
        <v>0</v>
      </c>
      <c r="AE1349" s="4" t="str">
        <f>IF(LEN(TRIM(Table2[[#This Row],[Referral Date]]))=0,"",IFERROR(NETWORKDAYS(Table2[[#This Row],[Referral Date]],EOMONTH(DATE('Reporting Month'!$B$2,'Reporting Month'!$B$1,1),0),Holidays),-NETWORKDAYS(EOMONTH(DATE('Reporting Month'!$B$2,'Reporting Month'!$B$1,1),0),Table2[[#This Row],[Referral Date]],Holidays)))</f>
        <v/>
      </c>
      <c r="AF134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49" s="4" t="str">
        <f>IF(OR(Table2[[#This Row],[Referral Date]]="",Table2[[#This Row],[FTC Screening Date]]=""),"",IFERROR(DATEDIF(Table2[[#This Row],[Referral Date]],Table2[[#This Row],[FTC Screening Date]],"d"),IFERROR(IF(DATEDIF(Table2[[#This Row],[FTC Screening Date]],Table2[[#This Row],[Referral Date]],"d")&gt;0,0,""),"")))</f>
        <v/>
      </c>
      <c r="AH1349" s="4" t="str">
        <f>IFERROR(VLOOKUP(Table2[[#This Row],[Agency Name]],'Dropdown Values'!A:B,2,FALSE),"")</f>
        <v/>
      </c>
      <c r="AI1349" s="2" t="str">
        <f>IF(OR(Table2[[#This Row],[Current Investigation Start Date]]="",Table2[[#This Row],[Referral Date]]=""),"",IFERROR(NETWORKDAYS(I1349,J1349,Holidays),""))</f>
        <v/>
      </c>
      <c r="AJ1349" s="2" t="str">
        <f>IF(OR(Table2[[#This Row],[Initial Engagement Attempt Date]]="",Table2[[#This Row],[FTC Screening Date]]=""),"",IFERROR(NETWORKDAYS(Table2[[#This Row],[Initial Engagement Attempt Date]],Table2[[#This Row],[FTC Screening Date]],Holidays),""))</f>
        <v/>
      </c>
      <c r="AK134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49" s="4">
        <f>COUNTIFS(Table2[Agency Name],Table2[[#This Row],[Agency Name]],Table2[Client ID],Table2[[#This Row],[Client ID]])</f>
        <v>0</v>
      </c>
    </row>
    <row r="1350" spans="12:38">
      <c r="L1350" s="13"/>
      <c r="M1350" s="13"/>
      <c r="N1350" s="13"/>
      <c r="P1350" s="13"/>
      <c r="W1350" s="13"/>
      <c r="X1350" s="13"/>
      <c r="AA135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5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50" s="4" t="str" cm="1">
        <f t="array" aca="1" ref="AC135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50" s="4">
        <f ca="1">LEN(Table2[[#This Row],[Data Checks]])</f>
        <v>0</v>
      </c>
      <c r="AE1350" s="4" t="str">
        <f>IF(LEN(TRIM(Table2[[#This Row],[Referral Date]]))=0,"",IFERROR(NETWORKDAYS(Table2[[#This Row],[Referral Date]],EOMONTH(DATE('Reporting Month'!$B$2,'Reporting Month'!$B$1,1),0),Holidays),-NETWORKDAYS(EOMONTH(DATE('Reporting Month'!$B$2,'Reporting Month'!$B$1,1),0),Table2[[#This Row],[Referral Date]],Holidays)))</f>
        <v/>
      </c>
      <c r="AF135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50" s="4" t="str">
        <f>IF(OR(Table2[[#This Row],[Referral Date]]="",Table2[[#This Row],[FTC Screening Date]]=""),"",IFERROR(DATEDIF(Table2[[#This Row],[Referral Date]],Table2[[#This Row],[FTC Screening Date]],"d"),IFERROR(IF(DATEDIF(Table2[[#This Row],[FTC Screening Date]],Table2[[#This Row],[Referral Date]],"d")&gt;0,0,""),"")))</f>
        <v/>
      </c>
      <c r="AH1350" s="4" t="str">
        <f>IFERROR(VLOOKUP(Table2[[#This Row],[Agency Name]],'Dropdown Values'!A:B,2,FALSE),"")</f>
        <v/>
      </c>
      <c r="AI1350" s="2" t="str">
        <f>IF(OR(Table2[[#This Row],[Current Investigation Start Date]]="",Table2[[#This Row],[Referral Date]]=""),"",IFERROR(NETWORKDAYS(I1350,J1350,Holidays),""))</f>
        <v/>
      </c>
      <c r="AJ1350" s="2" t="str">
        <f>IF(OR(Table2[[#This Row],[Initial Engagement Attempt Date]]="",Table2[[#This Row],[FTC Screening Date]]=""),"",IFERROR(NETWORKDAYS(Table2[[#This Row],[Initial Engagement Attempt Date]],Table2[[#This Row],[FTC Screening Date]],Holidays),""))</f>
        <v/>
      </c>
      <c r="AK135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50" s="4">
        <f>COUNTIFS(Table2[Agency Name],Table2[[#This Row],[Agency Name]],Table2[Client ID],Table2[[#This Row],[Client ID]])</f>
        <v>0</v>
      </c>
    </row>
    <row r="1351" spans="12:38">
      <c r="L1351" s="13"/>
      <c r="M1351" s="13"/>
      <c r="N1351" s="13"/>
      <c r="P1351" s="13"/>
      <c r="W1351" s="13"/>
      <c r="X1351" s="13"/>
      <c r="AA135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5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51" s="4" t="str" cm="1">
        <f t="array" aca="1" ref="AC135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51" s="4">
        <f ca="1">LEN(Table2[[#This Row],[Data Checks]])</f>
        <v>0</v>
      </c>
      <c r="AE1351" s="4" t="str">
        <f>IF(LEN(TRIM(Table2[[#This Row],[Referral Date]]))=0,"",IFERROR(NETWORKDAYS(Table2[[#This Row],[Referral Date]],EOMONTH(DATE('Reporting Month'!$B$2,'Reporting Month'!$B$1,1),0),Holidays),-NETWORKDAYS(EOMONTH(DATE('Reporting Month'!$B$2,'Reporting Month'!$B$1,1),0),Table2[[#This Row],[Referral Date]],Holidays)))</f>
        <v/>
      </c>
      <c r="AF135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51" s="4" t="str">
        <f>IF(OR(Table2[[#This Row],[Referral Date]]="",Table2[[#This Row],[FTC Screening Date]]=""),"",IFERROR(DATEDIF(Table2[[#This Row],[Referral Date]],Table2[[#This Row],[FTC Screening Date]],"d"),IFERROR(IF(DATEDIF(Table2[[#This Row],[FTC Screening Date]],Table2[[#This Row],[Referral Date]],"d")&gt;0,0,""),"")))</f>
        <v/>
      </c>
      <c r="AH1351" s="4" t="str">
        <f>IFERROR(VLOOKUP(Table2[[#This Row],[Agency Name]],'Dropdown Values'!A:B,2,FALSE),"")</f>
        <v/>
      </c>
      <c r="AI1351" s="2" t="str">
        <f>IF(OR(Table2[[#This Row],[Current Investigation Start Date]]="",Table2[[#This Row],[Referral Date]]=""),"",IFERROR(NETWORKDAYS(I1351,J1351,Holidays),""))</f>
        <v/>
      </c>
      <c r="AJ1351" s="2" t="str">
        <f>IF(OR(Table2[[#This Row],[Initial Engagement Attempt Date]]="",Table2[[#This Row],[FTC Screening Date]]=""),"",IFERROR(NETWORKDAYS(Table2[[#This Row],[Initial Engagement Attempt Date]],Table2[[#This Row],[FTC Screening Date]],Holidays),""))</f>
        <v/>
      </c>
      <c r="AK135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51" s="4">
        <f>COUNTIFS(Table2[Agency Name],Table2[[#This Row],[Agency Name]],Table2[Client ID],Table2[[#This Row],[Client ID]])</f>
        <v>0</v>
      </c>
    </row>
    <row r="1352" spans="12:38">
      <c r="L1352" s="13"/>
      <c r="M1352" s="13"/>
      <c r="N1352" s="13"/>
      <c r="P1352" s="13"/>
      <c r="W1352" s="13"/>
      <c r="X1352" s="13"/>
      <c r="AA135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5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52" s="4" t="str" cm="1">
        <f t="array" aca="1" ref="AC135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52" s="4">
        <f ca="1">LEN(Table2[[#This Row],[Data Checks]])</f>
        <v>0</v>
      </c>
      <c r="AE1352" s="4" t="str">
        <f>IF(LEN(TRIM(Table2[[#This Row],[Referral Date]]))=0,"",IFERROR(NETWORKDAYS(Table2[[#This Row],[Referral Date]],EOMONTH(DATE('Reporting Month'!$B$2,'Reporting Month'!$B$1,1),0),Holidays),-NETWORKDAYS(EOMONTH(DATE('Reporting Month'!$B$2,'Reporting Month'!$B$1,1),0),Table2[[#This Row],[Referral Date]],Holidays)))</f>
        <v/>
      </c>
      <c r="AF135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52" s="4" t="str">
        <f>IF(OR(Table2[[#This Row],[Referral Date]]="",Table2[[#This Row],[FTC Screening Date]]=""),"",IFERROR(DATEDIF(Table2[[#This Row],[Referral Date]],Table2[[#This Row],[FTC Screening Date]],"d"),IFERROR(IF(DATEDIF(Table2[[#This Row],[FTC Screening Date]],Table2[[#This Row],[Referral Date]],"d")&gt;0,0,""),"")))</f>
        <v/>
      </c>
      <c r="AH1352" s="4" t="str">
        <f>IFERROR(VLOOKUP(Table2[[#This Row],[Agency Name]],'Dropdown Values'!A:B,2,FALSE),"")</f>
        <v/>
      </c>
      <c r="AI1352" s="2" t="str">
        <f>IF(OR(Table2[[#This Row],[Current Investigation Start Date]]="",Table2[[#This Row],[Referral Date]]=""),"",IFERROR(NETWORKDAYS(I1352,J1352,Holidays),""))</f>
        <v/>
      </c>
      <c r="AJ1352" s="2" t="str">
        <f>IF(OR(Table2[[#This Row],[Initial Engagement Attempt Date]]="",Table2[[#This Row],[FTC Screening Date]]=""),"",IFERROR(NETWORKDAYS(Table2[[#This Row],[Initial Engagement Attempt Date]],Table2[[#This Row],[FTC Screening Date]],Holidays),""))</f>
        <v/>
      </c>
      <c r="AK135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52" s="4">
        <f>COUNTIFS(Table2[Agency Name],Table2[[#This Row],[Agency Name]],Table2[Client ID],Table2[[#This Row],[Client ID]])</f>
        <v>0</v>
      </c>
    </row>
    <row r="1353" spans="12:38">
      <c r="L1353" s="13"/>
      <c r="M1353" s="13"/>
      <c r="N1353" s="13"/>
      <c r="P1353" s="13"/>
      <c r="W1353" s="13"/>
      <c r="X1353" s="13"/>
      <c r="AA135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5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53" s="4" t="str" cm="1">
        <f t="array" aca="1" ref="AC135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53" s="4">
        <f ca="1">LEN(Table2[[#This Row],[Data Checks]])</f>
        <v>0</v>
      </c>
      <c r="AE1353" s="4" t="str">
        <f>IF(LEN(TRIM(Table2[[#This Row],[Referral Date]]))=0,"",IFERROR(NETWORKDAYS(Table2[[#This Row],[Referral Date]],EOMONTH(DATE('Reporting Month'!$B$2,'Reporting Month'!$B$1,1),0),Holidays),-NETWORKDAYS(EOMONTH(DATE('Reporting Month'!$B$2,'Reporting Month'!$B$1,1),0),Table2[[#This Row],[Referral Date]],Holidays)))</f>
        <v/>
      </c>
      <c r="AF135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53" s="4" t="str">
        <f>IF(OR(Table2[[#This Row],[Referral Date]]="",Table2[[#This Row],[FTC Screening Date]]=""),"",IFERROR(DATEDIF(Table2[[#This Row],[Referral Date]],Table2[[#This Row],[FTC Screening Date]],"d"),IFERROR(IF(DATEDIF(Table2[[#This Row],[FTC Screening Date]],Table2[[#This Row],[Referral Date]],"d")&gt;0,0,""),"")))</f>
        <v/>
      </c>
      <c r="AH1353" s="4" t="str">
        <f>IFERROR(VLOOKUP(Table2[[#This Row],[Agency Name]],'Dropdown Values'!A:B,2,FALSE),"")</f>
        <v/>
      </c>
      <c r="AI1353" s="2" t="str">
        <f>IF(OR(Table2[[#This Row],[Current Investigation Start Date]]="",Table2[[#This Row],[Referral Date]]=""),"",IFERROR(NETWORKDAYS(I1353,J1353,Holidays),""))</f>
        <v/>
      </c>
      <c r="AJ1353" s="2" t="str">
        <f>IF(OR(Table2[[#This Row],[Initial Engagement Attempt Date]]="",Table2[[#This Row],[FTC Screening Date]]=""),"",IFERROR(NETWORKDAYS(Table2[[#This Row],[Initial Engagement Attempt Date]],Table2[[#This Row],[FTC Screening Date]],Holidays),""))</f>
        <v/>
      </c>
      <c r="AK135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53" s="4">
        <f>COUNTIFS(Table2[Agency Name],Table2[[#This Row],[Agency Name]],Table2[Client ID],Table2[[#This Row],[Client ID]])</f>
        <v>0</v>
      </c>
    </row>
    <row r="1354" spans="12:38">
      <c r="L1354" s="13"/>
      <c r="M1354" s="13"/>
      <c r="N1354" s="13"/>
      <c r="P1354" s="13"/>
      <c r="W1354" s="13"/>
      <c r="X1354" s="13"/>
      <c r="AA135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5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54" s="4" t="str" cm="1">
        <f t="array" aca="1" ref="AC135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54" s="4">
        <f ca="1">LEN(Table2[[#This Row],[Data Checks]])</f>
        <v>0</v>
      </c>
      <c r="AE1354" s="4" t="str">
        <f>IF(LEN(TRIM(Table2[[#This Row],[Referral Date]]))=0,"",IFERROR(NETWORKDAYS(Table2[[#This Row],[Referral Date]],EOMONTH(DATE('Reporting Month'!$B$2,'Reporting Month'!$B$1,1),0),Holidays),-NETWORKDAYS(EOMONTH(DATE('Reporting Month'!$B$2,'Reporting Month'!$B$1,1),0),Table2[[#This Row],[Referral Date]],Holidays)))</f>
        <v/>
      </c>
      <c r="AF135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54" s="4" t="str">
        <f>IF(OR(Table2[[#This Row],[Referral Date]]="",Table2[[#This Row],[FTC Screening Date]]=""),"",IFERROR(DATEDIF(Table2[[#This Row],[Referral Date]],Table2[[#This Row],[FTC Screening Date]],"d"),IFERROR(IF(DATEDIF(Table2[[#This Row],[FTC Screening Date]],Table2[[#This Row],[Referral Date]],"d")&gt;0,0,""),"")))</f>
        <v/>
      </c>
      <c r="AH1354" s="4" t="str">
        <f>IFERROR(VLOOKUP(Table2[[#This Row],[Agency Name]],'Dropdown Values'!A:B,2,FALSE),"")</f>
        <v/>
      </c>
      <c r="AI1354" s="2" t="str">
        <f>IF(OR(Table2[[#This Row],[Current Investigation Start Date]]="",Table2[[#This Row],[Referral Date]]=""),"",IFERROR(NETWORKDAYS(I1354,J1354,Holidays),""))</f>
        <v/>
      </c>
      <c r="AJ1354" s="2" t="str">
        <f>IF(OR(Table2[[#This Row],[Initial Engagement Attempt Date]]="",Table2[[#This Row],[FTC Screening Date]]=""),"",IFERROR(NETWORKDAYS(Table2[[#This Row],[Initial Engagement Attempt Date]],Table2[[#This Row],[FTC Screening Date]],Holidays),""))</f>
        <v/>
      </c>
      <c r="AK135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54" s="4">
        <f>COUNTIFS(Table2[Agency Name],Table2[[#This Row],[Agency Name]],Table2[Client ID],Table2[[#This Row],[Client ID]])</f>
        <v>0</v>
      </c>
    </row>
    <row r="1355" spans="12:38">
      <c r="L1355" s="13"/>
      <c r="M1355" s="13"/>
      <c r="N1355" s="13"/>
      <c r="P1355" s="13"/>
      <c r="W1355" s="13"/>
      <c r="X1355" s="13"/>
      <c r="AA1355"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55"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55" s="4" t="str" cm="1">
        <f t="array" aca="1" ref="AC1355"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55" s="4">
        <f ca="1">LEN(Table2[[#This Row],[Data Checks]])</f>
        <v>0</v>
      </c>
      <c r="AE1355" s="4" t="str">
        <f>IF(LEN(TRIM(Table2[[#This Row],[Referral Date]]))=0,"",IFERROR(NETWORKDAYS(Table2[[#This Row],[Referral Date]],EOMONTH(DATE('Reporting Month'!$B$2,'Reporting Month'!$B$1,1),0),Holidays),-NETWORKDAYS(EOMONTH(DATE('Reporting Month'!$B$2,'Reporting Month'!$B$1,1),0),Table2[[#This Row],[Referral Date]],Holidays)))</f>
        <v/>
      </c>
      <c r="AF1355"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55" s="4" t="str">
        <f>IF(OR(Table2[[#This Row],[Referral Date]]="",Table2[[#This Row],[FTC Screening Date]]=""),"",IFERROR(DATEDIF(Table2[[#This Row],[Referral Date]],Table2[[#This Row],[FTC Screening Date]],"d"),IFERROR(IF(DATEDIF(Table2[[#This Row],[FTC Screening Date]],Table2[[#This Row],[Referral Date]],"d")&gt;0,0,""),"")))</f>
        <v/>
      </c>
      <c r="AH1355" s="4" t="str">
        <f>IFERROR(VLOOKUP(Table2[[#This Row],[Agency Name]],'Dropdown Values'!A:B,2,FALSE),"")</f>
        <v/>
      </c>
      <c r="AI1355" s="2" t="str">
        <f>IF(OR(Table2[[#This Row],[Current Investigation Start Date]]="",Table2[[#This Row],[Referral Date]]=""),"",IFERROR(NETWORKDAYS(I1355,J1355,Holidays),""))</f>
        <v/>
      </c>
      <c r="AJ1355" s="2" t="str">
        <f>IF(OR(Table2[[#This Row],[Initial Engagement Attempt Date]]="",Table2[[#This Row],[FTC Screening Date]]=""),"",IFERROR(NETWORKDAYS(Table2[[#This Row],[Initial Engagement Attempt Date]],Table2[[#This Row],[FTC Screening Date]],Holidays),""))</f>
        <v/>
      </c>
      <c r="AK1355"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55" s="4">
        <f>COUNTIFS(Table2[Agency Name],Table2[[#This Row],[Agency Name]],Table2[Client ID],Table2[[#This Row],[Client ID]])</f>
        <v>0</v>
      </c>
    </row>
    <row r="1356" spans="12:38">
      <c r="L1356" s="13"/>
      <c r="M1356" s="13"/>
      <c r="N1356" s="13"/>
      <c r="P1356" s="13"/>
      <c r="W1356" s="13"/>
      <c r="X1356" s="13"/>
      <c r="AA1356"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56"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56" s="4" t="str" cm="1">
        <f t="array" aca="1" ref="AC1356"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56" s="4">
        <f ca="1">LEN(Table2[[#This Row],[Data Checks]])</f>
        <v>0</v>
      </c>
      <c r="AE1356" s="4" t="str">
        <f>IF(LEN(TRIM(Table2[[#This Row],[Referral Date]]))=0,"",IFERROR(NETWORKDAYS(Table2[[#This Row],[Referral Date]],EOMONTH(DATE('Reporting Month'!$B$2,'Reporting Month'!$B$1,1),0),Holidays),-NETWORKDAYS(EOMONTH(DATE('Reporting Month'!$B$2,'Reporting Month'!$B$1,1),0),Table2[[#This Row],[Referral Date]],Holidays)))</f>
        <v/>
      </c>
      <c r="AF1356"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56" s="4" t="str">
        <f>IF(OR(Table2[[#This Row],[Referral Date]]="",Table2[[#This Row],[FTC Screening Date]]=""),"",IFERROR(DATEDIF(Table2[[#This Row],[Referral Date]],Table2[[#This Row],[FTC Screening Date]],"d"),IFERROR(IF(DATEDIF(Table2[[#This Row],[FTC Screening Date]],Table2[[#This Row],[Referral Date]],"d")&gt;0,0,""),"")))</f>
        <v/>
      </c>
      <c r="AH1356" s="4" t="str">
        <f>IFERROR(VLOOKUP(Table2[[#This Row],[Agency Name]],'Dropdown Values'!A:B,2,FALSE),"")</f>
        <v/>
      </c>
      <c r="AI1356" s="2" t="str">
        <f>IF(OR(Table2[[#This Row],[Current Investigation Start Date]]="",Table2[[#This Row],[Referral Date]]=""),"",IFERROR(NETWORKDAYS(I1356,J1356,Holidays),""))</f>
        <v/>
      </c>
      <c r="AJ1356" s="2" t="str">
        <f>IF(OR(Table2[[#This Row],[Initial Engagement Attempt Date]]="",Table2[[#This Row],[FTC Screening Date]]=""),"",IFERROR(NETWORKDAYS(Table2[[#This Row],[Initial Engagement Attempt Date]],Table2[[#This Row],[FTC Screening Date]],Holidays),""))</f>
        <v/>
      </c>
      <c r="AK1356"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56" s="4">
        <f>COUNTIFS(Table2[Agency Name],Table2[[#This Row],[Agency Name]],Table2[Client ID],Table2[[#This Row],[Client ID]])</f>
        <v>0</v>
      </c>
    </row>
    <row r="1357" spans="12:38">
      <c r="L1357" s="13"/>
      <c r="M1357" s="13"/>
      <c r="N1357" s="13"/>
      <c r="P1357" s="13"/>
      <c r="W1357" s="13"/>
      <c r="X1357" s="13"/>
      <c r="AA1357"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57"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57" s="4" t="str" cm="1">
        <f t="array" aca="1" ref="AC1357"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57" s="4">
        <f ca="1">LEN(Table2[[#This Row],[Data Checks]])</f>
        <v>0</v>
      </c>
      <c r="AE1357" s="4" t="str">
        <f>IF(LEN(TRIM(Table2[[#This Row],[Referral Date]]))=0,"",IFERROR(NETWORKDAYS(Table2[[#This Row],[Referral Date]],EOMONTH(DATE('Reporting Month'!$B$2,'Reporting Month'!$B$1,1),0),Holidays),-NETWORKDAYS(EOMONTH(DATE('Reporting Month'!$B$2,'Reporting Month'!$B$1,1),0),Table2[[#This Row],[Referral Date]],Holidays)))</f>
        <v/>
      </c>
      <c r="AF1357"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57" s="4" t="str">
        <f>IF(OR(Table2[[#This Row],[Referral Date]]="",Table2[[#This Row],[FTC Screening Date]]=""),"",IFERROR(DATEDIF(Table2[[#This Row],[Referral Date]],Table2[[#This Row],[FTC Screening Date]],"d"),IFERROR(IF(DATEDIF(Table2[[#This Row],[FTC Screening Date]],Table2[[#This Row],[Referral Date]],"d")&gt;0,0,""),"")))</f>
        <v/>
      </c>
      <c r="AH1357" s="4" t="str">
        <f>IFERROR(VLOOKUP(Table2[[#This Row],[Agency Name]],'Dropdown Values'!A:B,2,FALSE),"")</f>
        <v/>
      </c>
      <c r="AI1357" s="2" t="str">
        <f>IF(OR(Table2[[#This Row],[Current Investigation Start Date]]="",Table2[[#This Row],[Referral Date]]=""),"",IFERROR(NETWORKDAYS(I1357,J1357,Holidays),""))</f>
        <v/>
      </c>
      <c r="AJ1357" s="2" t="str">
        <f>IF(OR(Table2[[#This Row],[Initial Engagement Attempt Date]]="",Table2[[#This Row],[FTC Screening Date]]=""),"",IFERROR(NETWORKDAYS(Table2[[#This Row],[Initial Engagement Attempt Date]],Table2[[#This Row],[FTC Screening Date]],Holidays),""))</f>
        <v/>
      </c>
      <c r="AK1357"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57" s="4">
        <f>COUNTIFS(Table2[Agency Name],Table2[[#This Row],[Agency Name]],Table2[Client ID],Table2[[#This Row],[Client ID]])</f>
        <v>0</v>
      </c>
    </row>
    <row r="1358" spans="12:38">
      <c r="L1358" s="13"/>
      <c r="M1358" s="13"/>
      <c r="N1358" s="13"/>
      <c r="P1358" s="13"/>
      <c r="W1358" s="13"/>
      <c r="X1358" s="13"/>
      <c r="AA1358"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58"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58" s="4" t="str" cm="1">
        <f t="array" aca="1" ref="AC1358"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58" s="4">
        <f ca="1">LEN(Table2[[#This Row],[Data Checks]])</f>
        <v>0</v>
      </c>
      <c r="AE1358" s="4" t="str">
        <f>IF(LEN(TRIM(Table2[[#This Row],[Referral Date]]))=0,"",IFERROR(NETWORKDAYS(Table2[[#This Row],[Referral Date]],EOMONTH(DATE('Reporting Month'!$B$2,'Reporting Month'!$B$1,1),0),Holidays),-NETWORKDAYS(EOMONTH(DATE('Reporting Month'!$B$2,'Reporting Month'!$B$1,1),0),Table2[[#This Row],[Referral Date]],Holidays)))</f>
        <v/>
      </c>
      <c r="AF1358"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58" s="4" t="str">
        <f>IF(OR(Table2[[#This Row],[Referral Date]]="",Table2[[#This Row],[FTC Screening Date]]=""),"",IFERROR(DATEDIF(Table2[[#This Row],[Referral Date]],Table2[[#This Row],[FTC Screening Date]],"d"),IFERROR(IF(DATEDIF(Table2[[#This Row],[FTC Screening Date]],Table2[[#This Row],[Referral Date]],"d")&gt;0,0,""),"")))</f>
        <v/>
      </c>
      <c r="AH1358" s="4" t="str">
        <f>IFERROR(VLOOKUP(Table2[[#This Row],[Agency Name]],'Dropdown Values'!A:B,2,FALSE),"")</f>
        <v/>
      </c>
      <c r="AI1358" s="2" t="str">
        <f>IF(OR(Table2[[#This Row],[Current Investigation Start Date]]="",Table2[[#This Row],[Referral Date]]=""),"",IFERROR(NETWORKDAYS(I1358,J1358,Holidays),""))</f>
        <v/>
      </c>
      <c r="AJ1358" s="2" t="str">
        <f>IF(OR(Table2[[#This Row],[Initial Engagement Attempt Date]]="",Table2[[#This Row],[FTC Screening Date]]=""),"",IFERROR(NETWORKDAYS(Table2[[#This Row],[Initial Engagement Attempt Date]],Table2[[#This Row],[FTC Screening Date]],Holidays),""))</f>
        <v/>
      </c>
      <c r="AK1358"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58" s="4">
        <f>COUNTIFS(Table2[Agency Name],Table2[[#This Row],[Agency Name]],Table2[Client ID],Table2[[#This Row],[Client ID]])</f>
        <v>0</v>
      </c>
    </row>
    <row r="1359" spans="12:38">
      <c r="L1359" s="13"/>
      <c r="M1359" s="13"/>
      <c r="N1359" s="13"/>
      <c r="P1359" s="13"/>
      <c r="W1359" s="13"/>
      <c r="X1359" s="13"/>
      <c r="AA1359"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59"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59" s="4" t="str" cm="1">
        <f t="array" aca="1" ref="AC1359"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59" s="4">
        <f ca="1">LEN(Table2[[#This Row],[Data Checks]])</f>
        <v>0</v>
      </c>
      <c r="AE1359" s="4" t="str">
        <f>IF(LEN(TRIM(Table2[[#This Row],[Referral Date]]))=0,"",IFERROR(NETWORKDAYS(Table2[[#This Row],[Referral Date]],EOMONTH(DATE('Reporting Month'!$B$2,'Reporting Month'!$B$1,1),0),Holidays),-NETWORKDAYS(EOMONTH(DATE('Reporting Month'!$B$2,'Reporting Month'!$B$1,1),0),Table2[[#This Row],[Referral Date]],Holidays)))</f>
        <v/>
      </c>
      <c r="AF1359"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59" s="4" t="str">
        <f>IF(OR(Table2[[#This Row],[Referral Date]]="",Table2[[#This Row],[FTC Screening Date]]=""),"",IFERROR(DATEDIF(Table2[[#This Row],[Referral Date]],Table2[[#This Row],[FTC Screening Date]],"d"),IFERROR(IF(DATEDIF(Table2[[#This Row],[FTC Screening Date]],Table2[[#This Row],[Referral Date]],"d")&gt;0,0,""),"")))</f>
        <v/>
      </c>
      <c r="AH1359" s="4" t="str">
        <f>IFERROR(VLOOKUP(Table2[[#This Row],[Agency Name]],'Dropdown Values'!A:B,2,FALSE),"")</f>
        <v/>
      </c>
      <c r="AI1359" s="2" t="str">
        <f>IF(OR(Table2[[#This Row],[Current Investigation Start Date]]="",Table2[[#This Row],[Referral Date]]=""),"",IFERROR(NETWORKDAYS(I1359,J1359,Holidays),""))</f>
        <v/>
      </c>
      <c r="AJ1359" s="2" t="str">
        <f>IF(OR(Table2[[#This Row],[Initial Engagement Attempt Date]]="",Table2[[#This Row],[FTC Screening Date]]=""),"",IFERROR(NETWORKDAYS(Table2[[#This Row],[Initial Engagement Attempt Date]],Table2[[#This Row],[FTC Screening Date]],Holidays),""))</f>
        <v/>
      </c>
      <c r="AK1359"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59" s="4">
        <f>COUNTIFS(Table2[Agency Name],Table2[[#This Row],[Agency Name]],Table2[Client ID],Table2[[#This Row],[Client ID]])</f>
        <v>0</v>
      </c>
    </row>
    <row r="1360" spans="12:38">
      <c r="L1360" s="13"/>
      <c r="M1360" s="13"/>
      <c r="N1360" s="13"/>
      <c r="P1360" s="13"/>
      <c r="W1360" s="13"/>
      <c r="X1360" s="13"/>
      <c r="AA1360"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60"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60" s="4" t="str" cm="1">
        <f t="array" aca="1" ref="AC1360"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60" s="4">
        <f ca="1">LEN(Table2[[#This Row],[Data Checks]])</f>
        <v>0</v>
      </c>
      <c r="AE1360" s="4" t="str">
        <f>IF(LEN(TRIM(Table2[[#This Row],[Referral Date]]))=0,"",IFERROR(NETWORKDAYS(Table2[[#This Row],[Referral Date]],EOMONTH(DATE('Reporting Month'!$B$2,'Reporting Month'!$B$1,1),0),Holidays),-NETWORKDAYS(EOMONTH(DATE('Reporting Month'!$B$2,'Reporting Month'!$B$1,1),0),Table2[[#This Row],[Referral Date]],Holidays)))</f>
        <v/>
      </c>
      <c r="AF1360"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60" s="4" t="str">
        <f>IF(OR(Table2[[#This Row],[Referral Date]]="",Table2[[#This Row],[FTC Screening Date]]=""),"",IFERROR(DATEDIF(Table2[[#This Row],[Referral Date]],Table2[[#This Row],[FTC Screening Date]],"d"),IFERROR(IF(DATEDIF(Table2[[#This Row],[FTC Screening Date]],Table2[[#This Row],[Referral Date]],"d")&gt;0,0,""),"")))</f>
        <v/>
      </c>
      <c r="AH1360" s="4" t="str">
        <f>IFERROR(VLOOKUP(Table2[[#This Row],[Agency Name]],'Dropdown Values'!A:B,2,FALSE),"")</f>
        <v/>
      </c>
      <c r="AI1360" s="2" t="str">
        <f>IF(OR(Table2[[#This Row],[Current Investigation Start Date]]="",Table2[[#This Row],[Referral Date]]=""),"",IFERROR(NETWORKDAYS(I1360,J1360,Holidays),""))</f>
        <v/>
      </c>
      <c r="AJ1360" s="2" t="str">
        <f>IF(OR(Table2[[#This Row],[Initial Engagement Attempt Date]]="",Table2[[#This Row],[FTC Screening Date]]=""),"",IFERROR(NETWORKDAYS(Table2[[#This Row],[Initial Engagement Attempt Date]],Table2[[#This Row],[FTC Screening Date]],Holidays),""))</f>
        <v/>
      </c>
      <c r="AK1360"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60" s="4">
        <f>COUNTIFS(Table2[Agency Name],Table2[[#This Row],[Agency Name]],Table2[Client ID],Table2[[#This Row],[Client ID]])</f>
        <v>0</v>
      </c>
    </row>
    <row r="1361" spans="12:38">
      <c r="L1361" s="13"/>
      <c r="M1361" s="13"/>
      <c r="N1361" s="13"/>
      <c r="P1361" s="13"/>
      <c r="W1361" s="13"/>
      <c r="X1361" s="13"/>
      <c r="AA1361"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61"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61" s="4" t="str" cm="1">
        <f t="array" aca="1" ref="AC1361"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61" s="4">
        <f ca="1">LEN(Table2[[#This Row],[Data Checks]])</f>
        <v>0</v>
      </c>
      <c r="AE1361" s="4" t="str">
        <f>IF(LEN(TRIM(Table2[[#This Row],[Referral Date]]))=0,"",IFERROR(NETWORKDAYS(Table2[[#This Row],[Referral Date]],EOMONTH(DATE('Reporting Month'!$B$2,'Reporting Month'!$B$1,1),0),Holidays),-NETWORKDAYS(EOMONTH(DATE('Reporting Month'!$B$2,'Reporting Month'!$B$1,1),0),Table2[[#This Row],[Referral Date]],Holidays)))</f>
        <v/>
      </c>
      <c r="AF1361"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61" s="4" t="str">
        <f>IF(OR(Table2[[#This Row],[Referral Date]]="",Table2[[#This Row],[FTC Screening Date]]=""),"",IFERROR(DATEDIF(Table2[[#This Row],[Referral Date]],Table2[[#This Row],[FTC Screening Date]],"d"),IFERROR(IF(DATEDIF(Table2[[#This Row],[FTC Screening Date]],Table2[[#This Row],[Referral Date]],"d")&gt;0,0,""),"")))</f>
        <v/>
      </c>
      <c r="AH1361" s="4" t="str">
        <f>IFERROR(VLOOKUP(Table2[[#This Row],[Agency Name]],'Dropdown Values'!A:B,2,FALSE),"")</f>
        <v/>
      </c>
      <c r="AI1361" s="2" t="str">
        <f>IF(OR(Table2[[#This Row],[Current Investigation Start Date]]="",Table2[[#This Row],[Referral Date]]=""),"",IFERROR(NETWORKDAYS(I1361,J1361,Holidays),""))</f>
        <v/>
      </c>
      <c r="AJ1361" s="2" t="str">
        <f>IF(OR(Table2[[#This Row],[Initial Engagement Attempt Date]]="",Table2[[#This Row],[FTC Screening Date]]=""),"",IFERROR(NETWORKDAYS(Table2[[#This Row],[Initial Engagement Attempt Date]],Table2[[#This Row],[FTC Screening Date]],Holidays),""))</f>
        <v/>
      </c>
      <c r="AK1361"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61" s="4">
        <f>COUNTIFS(Table2[Agency Name],Table2[[#This Row],[Agency Name]],Table2[Client ID],Table2[[#This Row],[Client ID]])</f>
        <v>0</v>
      </c>
    </row>
    <row r="1362" spans="12:38">
      <c r="L1362" s="13"/>
      <c r="M1362" s="13"/>
      <c r="N1362" s="13"/>
      <c r="P1362" s="13"/>
      <c r="W1362" s="13"/>
      <c r="X1362" s="13"/>
      <c r="AA1362"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62"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62" s="4" t="str" cm="1">
        <f t="array" aca="1" ref="AC1362"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62" s="4">
        <f ca="1">LEN(Table2[[#This Row],[Data Checks]])</f>
        <v>0</v>
      </c>
      <c r="AE1362" s="4" t="str">
        <f>IF(LEN(TRIM(Table2[[#This Row],[Referral Date]]))=0,"",IFERROR(NETWORKDAYS(Table2[[#This Row],[Referral Date]],EOMONTH(DATE('Reporting Month'!$B$2,'Reporting Month'!$B$1,1),0),Holidays),-NETWORKDAYS(EOMONTH(DATE('Reporting Month'!$B$2,'Reporting Month'!$B$1,1),0),Table2[[#This Row],[Referral Date]],Holidays)))</f>
        <v/>
      </c>
      <c r="AF1362"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62" s="4" t="str">
        <f>IF(OR(Table2[[#This Row],[Referral Date]]="",Table2[[#This Row],[FTC Screening Date]]=""),"",IFERROR(DATEDIF(Table2[[#This Row],[Referral Date]],Table2[[#This Row],[FTC Screening Date]],"d"),IFERROR(IF(DATEDIF(Table2[[#This Row],[FTC Screening Date]],Table2[[#This Row],[Referral Date]],"d")&gt;0,0,""),"")))</f>
        <v/>
      </c>
      <c r="AH1362" s="4" t="str">
        <f>IFERROR(VLOOKUP(Table2[[#This Row],[Agency Name]],'Dropdown Values'!A:B,2,FALSE),"")</f>
        <v/>
      </c>
      <c r="AI1362" s="2" t="str">
        <f>IF(OR(Table2[[#This Row],[Current Investigation Start Date]]="",Table2[[#This Row],[Referral Date]]=""),"",IFERROR(NETWORKDAYS(I1362,J1362,Holidays),""))</f>
        <v/>
      </c>
      <c r="AJ1362" s="2" t="str">
        <f>IF(OR(Table2[[#This Row],[Initial Engagement Attempt Date]]="",Table2[[#This Row],[FTC Screening Date]]=""),"",IFERROR(NETWORKDAYS(Table2[[#This Row],[Initial Engagement Attempt Date]],Table2[[#This Row],[FTC Screening Date]],Holidays),""))</f>
        <v/>
      </c>
      <c r="AK1362"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62" s="4">
        <f>COUNTIFS(Table2[Agency Name],Table2[[#This Row],[Agency Name]],Table2[Client ID],Table2[[#This Row],[Client ID]])</f>
        <v>0</v>
      </c>
    </row>
    <row r="1363" spans="12:38">
      <c r="L1363" s="13"/>
      <c r="M1363" s="13"/>
      <c r="N1363" s="13"/>
      <c r="P1363" s="13"/>
      <c r="W1363" s="13"/>
      <c r="X1363" s="13"/>
      <c r="AA1363"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63"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63" s="4" t="str" cm="1">
        <f t="array" aca="1" ref="AC1363"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63" s="4">
        <f ca="1">LEN(Table2[[#This Row],[Data Checks]])</f>
        <v>0</v>
      </c>
      <c r="AE1363" s="4" t="str">
        <f>IF(LEN(TRIM(Table2[[#This Row],[Referral Date]]))=0,"",IFERROR(NETWORKDAYS(Table2[[#This Row],[Referral Date]],EOMONTH(DATE('Reporting Month'!$B$2,'Reporting Month'!$B$1,1),0),Holidays),-NETWORKDAYS(EOMONTH(DATE('Reporting Month'!$B$2,'Reporting Month'!$B$1,1),0),Table2[[#This Row],[Referral Date]],Holidays)))</f>
        <v/>
      </c>
      <c r="AF1363"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63" s="4" t="str">
        <f>IF(OR(Table2[[#This Row],[Referral Date]]="",Table2[[#This Row],[FTC Screening Date]]=""),"",IFERROR(DATEDIF(Table2[[#This Row],[Referral Date]],Table2[[#This Row],[FTC Screening Date]],"d"),IFERROR(IF(DATEDIF(Table2[[#This Row],[FTC Screening Date]],Table2[[#This Row],[Referral Date]],"d")&gt;0,0,""),"")))</f>
        <v/>
      </c>
      <c r="AH1363" s="4" t="str">
        <f>IFERROR(VLOOKUP(Table2[[#This Row],[Agency Name]],'Dropdown Values'!A:B,2,FALSE),"")</f>
        <v/>
      </c>
      <c r="AI1363" s="2" t="str">
        <f>IF(OR(Table2[[#This Row],[Current Investigation Start Date]]="",Table2[[#This Row],[Referral Date]]=""),"",IFERROR(NETWORKDAYS(I1363,J1363,Holidays),""))</f>
        <v/>
      </c>
      <c r="AJ1363" s="2" t="str">
        <f>IF(OR(Table2[[#This Row],[Initial Engagement Attempt Date]]="",Table2[[#This Row],[FTC Screening Date]]=""),"",IFERROR(NETWORKDAYS(Table2[[#This Row],[Initial Engagement Attempt Date]],Table2[[#This Row],[FTC Screening Date]],Holidays),""))</f>
        <v/>
      </c>
      <c r="AK1363"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63" s="4">
        <f>COUNTIFS(Table2[Agency Name],Table2[[#This Row],[Agency Name]],Table2[Client ID],Table2[[#This Row],[Client ID]])</f>
        <v>0</v>
      </c>
    </row>
    <row r="1364" spans="12:38">
      <c r="L1364" s="13"/>
      <c r="M1364" s="13"/>
      <c r="N1364" s="13"/>
      <c r="P1364" s="13"/>
      <c r="W1364" s="13"/>
      <c r="X1364" s="13"/>
      <c r="AA1364" s="14" t="str">
        <f>IF(LEN(TRIM(Table2[[#This Row],[Agency Name]]))&gt;0,
IF(COUNTIFS(Table2[Agency Name],Table2[[#This Row],[Agency Name]],Table2[Client ID],Table2[[#This Row],[Client ID]],Table2[Referral Date],Table2[[#This Row],[Referral Date]])&gt;1,
"Duplicate entry based on Client ID and Referral Date",
IF(LEN(TRIM(Table2[[#This Row],[County]]))=0, "Missing County",
IF(LEN(TRIM(Table2[[#This Row],[CPI/CM]]))=0, "Missing CPI/CM",
IF(LEN(TRIM(Table2[[#This Row],[Client Last Name]]))=0, "Client Last Name Missing",
IF(LEN(TRIM(Table2[[#This Row],[Client First Name]]))=0, "Client First Name Missing",
IF(LEN(TRIM(Table2[[#This Row],[Client Birth Date]]))=0,"Client Birth Date Missing",
IF(AND(LEN(TRIM(Table2[[#This Row],[Client ID]]))=0,Table2[[#This Row],[Was the referral valid?]]="Yes"), "Client ID Missing",
IF(LEN(TRIM(Table2[[#This Row],[FSFN Intake '#]]))=0, "FSFN Intake # Missing",
IF(LEN(TRIM(Table2[[#This Row],[Current Investigation Start Date]]))=0, "Current Investigation Start Date Missing",
IF(LEN(TRIM(Table2[[#This Row],[Referral Date]]))=0, "Referral Date Missing",
IF(LEN(TRIM(Table2[[#This Row],[Referral Type]]))=0, "Referral Type Missing",
IF(LEN(TRIM(Table2[[#This Row],[Was the referral valid?]]))=0, "Was the referral valid? Missing",
IF(AND(Table2[[#This Row],[Was the referral valid?]]="No",LEN(TRIM(Table2[[#This Row],[If the referral was not valid, why?]]))=0),
"If the referral was not valid, why? Missing",
IF(AND(Table2[[#This Row],[Was the referral valid?]]="No",LEN(TRIM(Table2[[#This Row],[If the referral was not valid, date CPI notified]]))=0),
"If the referral was not valid, date CPI notified Missing",
IF(Table2[[#This Row],[Was the referral valid?]]="Yes",
IF(LEN(TRIM(Table2[[#This Row],[Presenting Primary Drug of Choice]]))=0,
"Primary Drug of Choice Missing",
IF(AND(LEN(TRIM(Table2[[#This Row],[Initial Engagement Attempt Date]]))=0,COUNTA(Table2[[#This Row],[FTC Screening Date]:[Reason for Discharge]])&gt;0),
"Initial Engagement Attempt Date Missing",
IF(AND(LEN(TRIM(Table2[[#This Row],[FTC Screening Date]]))=0,AND(Table2[[#This Row],[Agency Name]]&lt;&gt;"SMA Healthcare, Inc. f/k/a The Centers, Inc.",Table2[[#This Row],[Referral Type]]&lt;&gt;"DCF (BHC"),OR(COUNTA(Table2[[#This Row],[1st Appointment Date]:[2nd Appointment Date]])&gt;0,COUNTIF(Table2[[#This Row],[Reason for Discharge]],"*Completed*"))),
"FTC Screening Date Missing",
IF(AND(LEN(TRIM(Table2[[#This Row],[Type of CW Feedback]]))=0,COUNTA(Table2[[#This Row],[First Feedback to CW Date]:[Reason for Discharge]])&gt;0),
"Type of DCF Feedback Missing",
IF(AND(LEN(TRIM(Table2[[#This Row],[First Feedback to CW Date]]))=0,OR(LEN(TRIM(Table2[[#This Row],[Type of CW Feedback]]))&gt;0,COUNTA(Table2[[#This Row],[Service Status after FTC Screening]:[Reason for Discharge]])&gt;0)),
"First Feedback to DCF Date Missing",
IF(AND(LEN(TRIM(Table2[[#This Row],[Service Status after FTC Screening]]))=0,OR(COUNTA(Table2[[#This Row],[Primary Client Services]:[2nd Appointment Date]])&gt;0,LEN(TRIM(Table2[[#This Row],[FTC Screening Date]]))&gt;0)),
"Service Status after FTC Screening Missing",
IF(AND(LEN(TRIM(Table2[[#This Row],[Primary Client Services]]))=0,OR(COUNTA(Table2[[#This Row],[1st Appointment Date]:[2nd Appointment Date]])&gt;0,AND(LEN(TRIM(Table2[[#This Row],[Service Status after FTC Screening]]))&gt;0,Table2[[#This Row],[Service Status after FTC Screening]]&lt;&gt;"Not Referred to Services (See Discharge Reason)"))),
"Primary Client Services Missing",
IF(AND(LEN(TRIM(Table2[[#This Row],[1st Appointment Date]]))=0,LEN(TRIM(Table2[[#This Row],[2nd Appointment Date]]))&gt;0),
"1st Appointment Date Missing",
IF(AND(LEN(TRIM(Table2[[#This Row],[Discharge/Consumer Inactive Date]]))=0,LEN(TRIM(Table2[[#This Row],[Reason for Discharge]]))&gt;0),
"Discharge/Consumer Inactive Date Missing",
IF(AND(LEN(TRIM(Table2[[#This Row],[Reason for Discharge]]))=0,OR(LEN(TRIM(Table2[[#This Row],[Discharge/Consumer Inactive Date]]))&gt;0),Table2[[#This Row],[Service Status after FTC Screening]]="Not Referred to Services (See Discharge Reason)"),
"Reason for Discharge Missing",
"")))))))))),""
))))))))))))))),
IF(COUNTA(Table2[[#This Row],[County]:[Notes]])&gt;0,"Agency Name is missing",""))</f>
        <v/>
      </c>
      <c r="AB1364" s="14" t="str">
        <f ca="1">IF(LEN(TRIM(Table2[[#This Row],[Data Entry ends here. Check the last column (Column Y) for errors or possible issues.]]))&gt;0,Table2[[#This Row],[Data Entry ends here. Check the last column (Column Y) for errors or possible issues.]],IF(AND(Table2[[#This Row],[Client Birth Date]]&gt;DATE(YEAR(TODAY())-15,MONTH(TODAY()),DAY(TODAY())),Table2[[#This Row],[Was the referral valid?]]="Yes",Table2[[#This Row],[Agency Name]]&lt;&gt;"Gateway Community Services, Inc."),
"Client birth date less than 15 years ago",
IF(AND(Table2[[#This Row],[Client Birth Date]]&gt;DATE(YEAR(TODAY())-10,MONTH(TODAY()),DAY(TODAY())),Table2[[#This Row],[Was the referral valid?]]="Yes",Table2[[#This Row],[Agency Name]]="Gateway Community Services, Inc."),
"Client birth date less than 10 years ago",
IF(AND(Table2[[#This Row],[Client Birth Date]]&lt;DATE(YEAR(TODAY())-100,MONTH(TODAY()),DAY(TODAY())),LEN(TRIM(Table2[[#This Row],[Client Birth Date]]))&gt;0),
"Client birth date more than 100 years ago",""))))</f>
        <v/>
      </c>
      <c r="AC1364" s="4" t="str" cm="1">
        <f t="array" aca="1" ref="AC1364" ca="1">(IF(LEN(TRIM(Table2[[#This Row],[Age Validations]]))&gt;0,Table2[[#This Row],[Age Validations]],
IF(AND(LEN(TRIM(Table2[[#This Row],[Agency Name]]))&gt;0,COUNTIFS(Provider,Table2[[#This Row],[Agency Name]])=0),
"Agency Name not from dropdown",
IF(AND(LEN(TRIM(Table2[[#This Row],[County]]))&gt;0,COUNTIFS(County,Table2[[#This Row],[County]])=0),
"County not from dropdown",
IF(AND(LEN(TRIM(Table2[[#This Row],[Client Birth Date]]))&gt;0,LEN(TRIM(Table2[[#This Row],[Current Investigation Start Date]]))&gt;0,Table2[[#This Row],[Current Investigation Start Date]]&lt;Table2[[#This Row],[Client Birth Date]]),
"Current Investigation Start Date before Client Birth Date",
IF(AND(LEN(TRIM(Table2[[#This Row],[Current Investigation Start Date]]))&gt;0,Table2[[#This Row],[Current Investigation Start Date]]&gt;IF(LEN(TRIM(Table2[[#This Row],[Referral Date]]))&gt;0,Table2[[#This Row],[Referral Date]],TODAY())),
"Current  Investigation Start Date after either Referral Date (if information is entered) or today's date",
IF(AND(LEN(TRIM(Table2[[#This Row],[Current Investigation Start Date]]))&gt;0,LEN(Table2[[#This Row],[Referral Date]])&gt;0,Table2[[#This Row],[Referral Date]]&lt;Table2[[#This Row],[Current Investigation Start Date]]),
"Date of Referral before Current Investigation Start Date",
IF(AND(LEN(TRIM(Table2[[#This Row],[Referral Date]]))&gt;0,Table2[[#This Row],[Referral Date]]&gt;IF(LEN(TRIM(Table2[[#This Row],[Discharge/Consumer Inactive Date]]))&gt;0,Table2[[#This Row],[Discharge/Consumer Inactive Date]],TODAY())),
"Referral Date after either Discharge/Consumer Inactive Date (if information is entered) or today's date",
IF(AND(LEN(TRIM(Table2[[#This Row],[Referral Type]]))&gt;0,COUNTIFS(Referral_Type,Table2[[#This Row],[Referral Type]])=0),
"Referral Type not from dropdown menu",
IF(AND(LEN(TRIM(Table2[[#This Row],[Was the referral valid?]]))&gt;0,COUNTIFS(YesNo,Table2[[#This Row],[Was the referral valid?]])=0),
"Was the referral valid? not from dropdown menu",
IF(AND(LEN(TRIM(Table2[[#This Row],[If the referral was not valid, date CPI notified]]))&gt;0,LEN(TRIM(Table2[[#This Row],[Referral Date]]))&gt;0,Table2[[#This Row],[If the referral was not valid, date CPI notified]]&lt;Table2[[#This Row],[Referral Date]]),
"If referral was not valid, date CPI notified before Date of Referral",
IF(AND(LEN(TRIM(Table2[[#This Row],[If the referral was not valid, date CPI notified]]))&gt;0,Table2[[#This Row],[If the referral was not valid, date CPI notified]]&gt;IF(LEN(TRIM(Table2[[#This Row],[Discharge/Consumer Inactive Date]]))&gt;0,Table2[[#This Row],[Discharge/Consumer Inactive Date]],TODAY())),
"If referral was not valid, date CPI notified after either Discharge/Consumer Inactive Date (if information is entered) or today's date",
IF(AND(LEN(TRIM(Table2[[#This Row],[Presenting Primary Drug of Choice]]))&gt;0,COUNTIFS(Primary_Drug,Table2[[#This Row],[Presenting Primary Drug of Choice]])=0),
"Primary Drug of Choice not from Dropdown Menu",
IF(AND(LEN(TRIM(Table2[[#This Row],[Initial Engagement Attempt Date]]))&gt;0,LEN(TRIM(Table2[[#This Row],[Referral Date]]))&gt;0,Table2[[#This Row],[Initial Engagement Attempt Date]]&lt;Table2[[#This Row],[Referral Date]]),
"Initital Engagement Attempt Date before Date of Referral",
IF(AND(LEN(TRIM(Table2[[#This Row],[Initial Engagement Attempt Date]]))&gt;0,Table2[[#This Row],[Initial Engagement Attempt Date]]&gt;IF(LEN(TRIM(Table2[[#This Row],[Discharge/Consumer Inactive Date]]))&gt;0,Table2[[#This Row],[Discharge/Consumer Inactive Date]],TODAY())),
"Initital Engagement Attempt Date after either Discharge/Consumer Inactive Date (if information is entered) or today's date",
IF(AND(LEN(TRIM(Table2[[#This Row],[FTC Screening Date]]))&gt;0,LEN(TRIM(Table2[[#This Row],[Initial Engagement Attempt Date]]))&gt;0,Table2[[#This Row],[FTC Screening Date]]&lt;Table2[[#This Row],[Initial Engagement Attempt Date]]),
"FTC Screening Date before Date of Initital Engagement Attempt",
IF(AND(LEN(TRIM(Table2[[#This Row],[FTC Screening Date]]))&gt;0,Table2[[#This Row],[FTC Screening Date]]&gt;IF(LEN(TRIM(Table2[[#This Row],[Discharge/Consumer Inactive Date]]))&gt;0,Table2[[#This Row],[Discharge/Consumer Inactive Date]],TODAY())),
"FTC Screening Date after either Discharge/Consumer Inactive Date (if information is entered there) or today's date",
IF(AND(LEN(TRIM(Table2[[#This Row],[Type of CW Feedback]]))&gt;0,COUNTIFS(DCFFeedback,Table2[[#This Row],[Type of CW Feedback]])=0),
"Type of DCF Feedback not from dropdown menu",
IF(AND(LEN(TRIM(Table2[[#This Row],[First Feedback to CW Date]]))&gt;0,LEN(TRIM(Table2[[#This Row],[Referral Date]]))&gt;0,Table2[[#This Row],[First Feedback to CW Date]]&lt;Table2[[#This Row],[Referral Date]]),
"First Feedback to CW Date before Referral Date",
IF(AND(LEN(TRIM(Table2[[#This Row],[First Feedback to CW Date]]))&gt;0,Table2[[#This Row],[First Feedback to CW Date]]&gt;IF(LEN(TRIM(Table2[[#This Row],[Discharge/Consumer Inactive Date]]))&gt;0,Table2[[#This Row],[Discharge/Consumer Inactive Date]],TODAY())),
"First Feedback to DCF Date after either Discharge/Consumer Inactive Date (if information is entered) or today's date",
IF(AND(LEN(TRIM(Table2[[#This Row],[Service Status after FTC Screening]]))&gt;0,COUNTIFS(Service_Status,Table2[[#This Row],[Service Status after FTC Screening]])=0),
"Service Status after FTC Screening not from dropdown menu",
IF(AND(LEN(TRIM(Table2[[#This Row],[Primary Client Services]]))&gt;0,COUNTIFS(Client_Services,Table2[[#This Row],[Primary Client Services]])=0),
"Primary Client Services not from dropdown menu",
IF(AND(LEN(TRIM(Table2[[#This Row],[1st Appointment Date]]))&gt;0,LEN(TRIM(Table2[[#This Row],[FTC Screening Date]]))&gt;0,Table2[[#This Row],[1st Appointment Date]]&lt;Table2[[#This Row],[FTC Screening Date]]),
"1st Appointment Date before FTC Screening Date",
IF(AND(LEN(TRIM(Table2[[#This Row],[1st Appointment Date]]))&gt;0,Table2[[#This Row],[1st Appointment Date]]&gt;IF(LEN(TRIM(Table2[[#This Row],[Discharge/Consumer Inactive Date]]))&gt;0,Table2[[#This Row],[Discharge/Consumer Inactive Date]],TODAY())),
"1st Appointment Date after either Discharge/Consumer Inactive Date (if information is entered) or today's date",
IF(AND(LEN(TRIM(Table2[[#This Row],[2nd Appointment Date]]))&gt;0,LEN(TRIM(Table2[[#This Row],[1st Appointment Date]]))&gt;0,Table2[[#This Row],[2nd Appointment Date]]&lt;Table2[[#This Row],[1st Appointment Date]]),
"2nd Appointment Date before 1st Appointment Date",
IF(AND(LEN(TRIM(Table2[[#This Row],[2nd Appointment Date]]))&gt;0,Table2[[#This Row],[2nd Appointment Date]]&gt;IF(LEN(TRIM(Table2[[#This Row],[Discharge/Consumer Inactive Date]]))&gt;0,Table2[[#This Row],[Discharge/Consumer Inactive Date]],TODAY())),
"2nd Appointment Date after either Discharge/Consumer Inactive Date (if information is entered) or today's date",
IF(AND(LEN(TRIM(Table2[[#This Row],[Discharge/Consumer Inactive Date]]))&gt;0,LEN(TRIM(Table2[[#This Row],[2nd Appointment Date]]))&gt;0,Table2[[#This Row],[Discharge/Consumer Inactive Date]]&lt;Table2[[#This Row],[2nd Appointment Date]]),
"Discharge/Consumer Inactive Date before 2nd Appointment Date",
IF(AND(LEN(TRIM(Table2[[#This Row],[Discharge/Consumer Inactive Date]]))&gt;0,Table2[[#This Row],[Discharge/Consumer Inactive Date]]&gt;TODAY()),
"Discharge/Consumer Inactive Date after today's date",
IF(AND(LEN(TRIM(Table2[[#This Row],[Reason for Discharge]]))&gt;0,COUNTIFS(Discharge_Reason,Table2[[#This Row],[Reason for Discharge]])=0),
"Reason for Discharge not from dropdown menu",
"")))))))))))))))))))))))))))))</f>
        <v/>
      </c>
      <c r="AD1364" s="4">
        <f ca="1">LEN(Table2[[#This Row],[Data Checks]])</f>
        <v>0</v>
      </c>
      <c r="AE1364" s="4" t="str">
        <f>IF(LEN(TRIM(Table2[[#This Row],[Referral Date]]))=0,"",IFERROR(NETWORKDAYS(Table2[[#This Row],[Referral Date]],EOMONTH(DATE('Reporting Month'!$B$2,'Reporting Month'!$B$1,1),0),Holidays),-NETWORKDAYS(EOMONTH(DATE('Reporting Month'!$B$2,'Reporting Month'!$B$1,1),0),Table2[[#This Row],[Referral Date]],Holidays)))</f>
        <v/>
      </c>
      <c r="AF1364" s="4" t="str">
        <f>IF(LEN(TRIM(Table2[[#This Row],[Referral Date]]))=0,"",IF(AND(NETWORKDAYS(Table2[[#This Row],[Referral Date]],Table2[[#This Row],[Initial Engagement Attempt Date]],Holidays)&gt;=0,NETWORKDAYS(Table2[[#This Row],[Referral Date]],Table2[[#This Row],[Initial Engagement Attempt Date]],Holidays)&lt;270),NETWORKDAYS(Table2[[#This Row],[Referral Date]],Table2[[#This Row],[Initial Engagement Attempt Date]],Holidays),""))</f>
        <v/>
      </c>
      <c r="AG1364" s="4" t="str">
        <f>IF(OR(Table2[[#This Row],[Referral Date]]="",Table2[[#This Row],[FTC Screening Date]]=""),"",IFERROR(DATEDIF(Table2[[#This Row],[Referral Date]],Table2[[#This Row],[FTC Screening Date]],"d"),IFERROR(IF(DATEDIF(Table2[[#This Row],[FTC Screening Date]],Table2[[#This Row],[Referral Date]],"d")&gt;0,0,""),"")))</f>
        <v/>
      </c>
      <c r="AH1364" s="4" t="str">
        <f>IFERROR(VLOOKUP(Table2[[#This Row],[Agency Name]],'Dropdown Values'!A:B,2,FALSE),"")</f>
        <v/>
      </c>
      <c r="AI1364" s="2" t="str">
        <f>IF(OR(Table2[[#This Row],[Current Investigation Start Date]]="",Table2[[#This Row],[Referral Date]]=""),"",IFERROR(NETWORKDAYS(I1364,J1364,Holidays),""))</f>
        <v/>
      </c>
      <c r="AJ1364" s="2" t="str">
        <f>IF(OR(Table2[[#This Row],[Initial Engagement Attempt Date]]="",Table2[[#This Row],[FTC Screening Date]]=""),"",IFERROR(NETWORKDAYS(Table2[[#This Row],[Initial Engagement Attempt Date]],Table2[[#This Row],[FTC Screening Date]],Holidays),""))</f>
        <v/>
      </c>
      <c r="AK1364" s="2" t="str">
        <f>IF(OR(Table2[[#This Row],[Initial Engagement Attempt Date]]="",Table2[[#This Row],[Referral Date]]=""),"",IFERROR(NETWORKDAYS(Table2[[#This Row],[Referral Date]],Table2[[#This Row],[Initial Engagement Attempt Date]],Holidays),IFERROR(IF(NETWORKDAYS(Table2[[#This Row],[Initial Engagement Attempt Date]],Table2[[#This Row],[Referral Date]],Holidays)&gt;0,0,""),"")))</f>
        <v/>
      </c>
      <c r="AL1364" s="4">
        <f>COUNTIFS(Table2[Agency Name],Table2[[#This Row],[Agency Name]],Table2[Client ID],Table2[[#This Row],[Client ID]])</f>
        <v>0</v>
      </c>
    </row>
  </sheetData>
  <sheetProtection formatCells="0" formatColumns="0" formatRows="0" insertRows="0" deleteRows="0" sort="0" autoFilter="0" pivotTables="0"/>
  <phoneticPr fontId="4" type="noConversion"/>
  <conditionalFormatting sqref="A2:Z1364">
    <cfRule type="expression" dxfId="44" priority="1">
      <formula>LEFT($AC2,7)="Warning"</formula>
    </cfRule>
    <cfRule type="expression" dxfId="43" priority="2">
      <formula>LEN($AC2)&gt;0</formula>
    </cfRule>
  </conditionalFormatting>
  <dataValidations count="75">
    <dataValidation errorStyle="warning" allowBlank="1" showInputMessage="1" showErrorMessage="1" errorTitle="Invalid data entry" error="The entry does not exactly match the dropdown menu." sqref="C1:D1 AH1:AK1 A1 A1365:A1048576" xr:uid="{905339D9-A052-4D4F-8AB1-7E5E099647E4}"/>
    <dataValidation errorStyle="warning" allowBlank="1" showInputMessage="1" showErrorMessage="1" errorTitle="Error" error="This does not appear to be a date between 7/1/2018 and 7/1/2019." sqref="AJ1:AK1" xr:uid="{BF555378-B7F3-485E-9B48-3F0A12B4D064}"/>
    <dataValidation type="date" errorStyle="warning" allowBlank="1" showInputMessage="1" showErrorMessage="1" errorTitle="Invalid entry" error="Please input a start date between 7/1/2012 and the referral date." sqref="I1" xr:uid="{960A2D4E-174F-45FA-A76D-92C3B7E1B36F}">
      <formula1>DATE(2012,7,1)</formula1>
      <formula2>J1</formula2>
    </dataValidation>
    <dataValidation type="date" errorStyle="warning" allowBlank="1" showInputMessage="1" showErrorMessage="1" errorTitle="Error" error="This does not appear to be a date between the investigation start date and today." sqref="J1" xr:uid="{4FD07E63-FEBC-4CDC-AD6A-C8FD042674C3}">
      <formula1>$I1</formula1>
      <formula2>TODAY()</formula2>
    </dataValidation>
    <dataValidation type="date" errorStyle="warning" operator="greaterThanOrEqual" allowBlank="1" showInputMessage="1" showErrorMessage="1" errorTitle="Error" error="This does not appear to be on or after the Date of Initial Engagement Attempt. Continue?" sqref="Q1:S1" xr:uid="{98085CED-EA38-4C78-9C7D-99FFDA8FCDB0}">
      <formula1>$P1</formula1>
    </dataValidation>
    <dataValidation type="date" errorStyle="warning" allowBlank="1" showInputMessage="1" showErrorMessage="1" errorTitle="Possibly invalid data" error="This date appears to be invalid, before the screening date, or after today." sqref="X1 X3:X266 X268:X1364" xr:uid="{38ACE10D-501F-4704-812F-89812EA5C950}">
      <formula1>Q1</formula1>
      <formula2>TODAY()</formula2>
    </dataValidation>
    <dataValidation errorStyle="warning" allowBlank="1" showInputMessage="1" showErrorMessage="1" errorTitle="Error" error="This does not appear to be a date between the investigation start date and today." sqref="K1 K1365:K1048576" xr:uid="{D21329E8-F855-4C6A-94E9-EACD6FC8A302}"/>
    <dataValidation errorStyle="warning" allowBlank="1" showInputMessage="1" showErrorMessage="1" error="Please enter a date after the " sqref="V1" xr:uid="{5FD2AA33-A6FA-4EDE-B8A0-BC8E43809E69}"/>
    <dataValidation type="date" errorStyle="warning" allowBlank="1" showInputMessage="1" showErrorMessage="1" errorTitle="Possibly invalid data" error="Please enter a date between the most recent previous date and today." sqref="X2 X267" xr:uid="{D3DA6EE7-BB92-4447-B815-0090C4E69623}">
      <formula1>IF(W2&lt;&gt;"",W2,IF(V2&lt;&gt;"",V2,IF(Q2&lt;&gt;"",Q2,IF(S2&lt;&gt;"",S2,IF(P2&lt;&gt;"",P2,IF(J2&lt;&gt;"",J2,I2))))))</formula1>
      <formula2>TODAY()</formula2>
    </dataValidation>
    <dataValidation type="date" errorStyle="warning" allowBlank="1" showInputMessage="1" showErrorMessage="1" error="Please enter a date between the investigation start date and either the discharge date (if entered) or today (if no discharge date is entered)." sqref="V216:V229" xr:uid="{1DAB312C-5F2D-4244-BBE0-2A7284BA0DF6}">
      <formula1>$O1039365</formula1>
      <formula2>IF($W1039365&lt;&gt;"",$W1039365,TODAY())</formula2>
    </dataValidation>
    <dataValidation type="date" errorStyle="warning" allowBlank="1" showInputMessage="1" showErrorMessage="1" error="Please enter a date between the referral date and either the discharge date (if entered) or today (if no discharge date is entered)." sqref="N216:N229" xr:uid="{151D8D88-E637-4264-8C4A-64ED95DFEB4C}">
      <formula1>$J1039365</formula1>
      <formula2>IF($W1039365&lt;&gt;"",$W1039365,TODAY())</formula2>
    </dataValidation>
    <dataValidation type="date" errorStyle="warning" allowBlank="1" showInputMessage="1" showErrorMessage="1" error="Please enter a date between the investigation start date and either the discharge date (if entered) or today (if no discharge date is entered)." sqref="V2:V47" xr:uid="{B24F63EB-3441-49FA-A375-E0083EAF2AD8}">
      <formula1>$P1039138</formula1>
      <formula2>IF($X1039138&lt;&gt;"",$X1039138,TODAY())</formula2>
    </dataValidation>
    <dataValidation type="date" errorStyle="warning" allowBlank="1" showInputMessage="1" showErrorMessage="1" error="Please enter a date between the referral date and either the discharge date (if entered) or today (if no discharge date is entered)." sqref="N2:N47" xr:uid="{0F639D1E-278C-4CAD-BE75-5B6F97407547}">
      <formula1>$J1039138</formula1>
      <formula2>IF($X1039138&lt;&gt;"",$X1039138,TODAY())</formula2>
    </dataValidation>
    <dataValidation type="date" errorStyle="warning" allowBlank="1" showInputMessage="1" showErrorMessage="1" error="Please enter a date between the investigation start date and either the discharge date (if entered) or today (if no discharge date is entered)." sqref="V48:V51" xr:uid="{41804E8A-CD2B-4E60-92B8-28B06BC408FC}">
      <formula1>$P1039185</formula1>
      <formula2>IF($X1039185&lt;&gt;"",$X1039185,TODAY())</formula2>
    </dataValidation>
    <dataValidation type="date" errorStyle="warning" allowBlank="1" showInputMessage="1" showErrorMessage="1" error="Please enter a date between the referral date and either the discharge date (if entered) or today (if no discharge date is entered)." sqref="N48:N51" xr:uid="{8CB9CA2F-F283-4DE3-8D76-32D0F7828CB1}">
      <formula1>$J1039185</formula1>
      <formula2>IF($X1039185&lt;&gt;"",$X1039185,TODAY())</formula2>
    </dataValidation>
    <dataValidation type="date" errorStyle="warning" allowBlank="1" showInputMessage="1" showErrorMessage="1" error="Please enter a date between the investigation start date and either the discharge date (if entered) or today (if no discharge date is entered)." sqref="V52:V59" xr:uid="{FA7632EA-6A77-41FB-AF0E-30CC11E5531E}">
      <formula1>$P1039190</formula1>
      <formula2>IF($X1039190&lt;&gt;"",$X1039190,TODAY())</formula2>
    </dataValidation>
    <dataValidation type="date" errorStyle="warning" allowBlank="1" showInputMessage="1" showErrorMessage="1" error="Please enter a date between the referral date and either the discharge date (if entered) or today (if no discharge date is entered)." sqref="N52:N59" xr:uid="{C57EE53C-0E5B-4A4F-B0D7-CF8211D2868B}">
      <formula1>$J1039190</formula1>
      <formula2>IF($X1039190&lt;&gt;"",$X1039190,TODAY())</formula2>
    </dataValidation>
    <dataValidation type="date" errorStyle="warning" allowBlank="1" showInputMessage="1" showErrorMessage="1" error="Please enter a date between the investigation start date and either the discharge date (if entered) or today (if no discharge date is entered)." sqref="V60:V67" xr:uid="{1F350E78-A8A6-4CBA-AC77-C264456A3FAC}">
      <formula1>$P1039199</formula1>
      <formula2>IF($X1039199&lt;&gt;"",$X1039199,TODAY())</formula2>
    </dataValidation>
    <dataValidation type="date" errorStyle="warning" allowBlank="1" showInputMessage="1" showErrorMessage="1" error="Please enter a date between the referral date and either the discharge date (if entered) or today (if no discharge date is entered)." sqref="N60:N67" xr:uid="{7AE86C6A-92A7-4FB6-8945-AEF9978FA393}">
      <formula1>$J1039199</formula1>
      <formula2>IF($X1039199&lt;&gt;"",$X1039199,TODAY())</formula2>
    </dataValidation>
    <dataValidation type="date" errorStyle="warning" allowBlank="1" showInputMessage="1" showErrorMessage="1" error="Please enter a date between the investigation start date and either the discharge date (if entered) or today (if no discharge date is entered)." sqref="V68:V72" xr:uid="{2B68EC7F-8E6D-4C66-A89F-7D1B19337DEF}">
      <formula1>$P1039208</formula1>
      <formula2>IF($X1039208&lt;&gt;"",$X1039208,TODAY())</formula2>
    </dataValidation>
    <dataValidation type="date" errorStyle="warning" allowBlank="1" showInputMessage="1" showErrorMessage="1" error="Please enter a date between the referral date and either the discharge date (if entered) or today (if no discharge date is entered)." sqref="N68:N72" xr:uid="{6BFE88B1-3BE7-4349-AA89-811CA4D1B296}">
      <formula1>$J1039208</formula1>
      <formula2>IF($X1039208&lt;&gt;"",$X1039208,TODAY())</formula2>
    </dataValidation>
    <dataValidation type="date" errorStyle="warning" allowBlank="1" showInputMessage="1" showErrorMessage="1" error="Please enter a date between the investigation start date and either the discharge date (if entered) or today (if no discharge date is entered)." sqref="V73:V78" xr:uid="{9A8F3247-4F8A-4110-8C48-8481738588F2}">
      <formula1>$P1039215</formula1>
      <formula2>IF($X1039215&lt;&gt;"",$X1039215,TODAY())</formula2>
    </dataValidation>
    <dataValidation type="date" errorStyle="warning" allowBlank="1" showInputMessage="1" showErrorMessage="1" error="Please enter a date between the referral date and either the discharge date (if entered) or today (if no discharge date is entered)." sqref="N73:N78" xr:uid="{7083404B-4588-4138-8EDE-439F54C5E7C4}">
      <formula1>$J1039215</formula1>
      <formula2>IF($X1039215&lt;&gt;"",$X1039215,TODAY())</formula2>
    </dataValidation>
    <dataValidation type="date" errorStyle="warning" allowBlank="1" showInputMessage="1" showErrorMessage="1" error="Please enter a date between the investigation start date and either the discharge date (if entered) or today (if no discharge date is entered)." sqref="V79:V85" xr:uid="{AE5D4D15-652A-4824-8F8D-464516B58EEB}">
      <formula1>$P1039222</formula1>
      <formula2>IF($X1039222&lt;&gt;"",$X1039222,TODAY())</formula2>
    </dataValidation>
    <dataValidation type="date" errorStyle="warning" allowBlank="1" showInputMessage="1" showErrorMessage="1" error="Please enter a date between the referral date and either the discharge date (if entered) or today (if no discharge date is entered)." sqref="N79:N85" xr:uid="{6C448847-7E17-4D91-9664-196D4187C3EA}">
      <formula1>$J1039222</formula1>
      <formula2>IF($X1039222&lt;&gt;"",$X1039222,TODAY())</formula2>
    </dataValidation>
    <dataValidation type="date" errorStyle="warning" allowBlank="1" showInputMessage="1" showErrorMessage="1" error="Please enter a date between the investigation start date and either the discharge date (if entered) or today (if no discharge date is entered)." sqref="V86:V90" xr:uid="{66E5B77D-1DCE-49F2-A29A-039C0422E3BF}">
      <formula1>$P1039230</formula1>
      <formula2>IF($X1039230&lt;&gt;"",$X1039230,TODAY())</formula2>
    </dataValidation>
    <dataValidation type="date" errorStyle="warning" allowBlank="1" showInputMessage="1" showErrorMessage="1" error="Please enter a date between the referral date and either the discharge date (if entered) or today (if no discharge date is entered)." sqref="N86:N90" xr:uid="{EC753326-DC12-4C79-B92D-7097E75CC4C7}">
      <formula1>$J1039230</formula1>
      <formula2>IF($X1039230&lt;&gt;"",$X1039230,TODAY())</formula2>
    </dataValidation>
    <dataValidation type="date" errorStyle="warning" allowBlank="1" showInputMessage="1" showErrorMessage="1" error="Please enter a date between the investigation start date and either the discharge date (if entered) or today (if no discharge date is entered)." sqref="V91:V95" xr:uid="{4D3E10E4-0B6B-4DD2-9395-E5E69EF2398E}">
      <formula1>$P1039237</formula1>
      <formula2>IF($X1039237&lt;&gt;"",$X1039237,TODAY())</formula2>
    </dataValidation>
    <dataValidation type="date" errorStyle="warning" allowBlank="1" showInputMessage="1" showErrorMessage="1" error="Please enter a date between the investigation start date and either the discharge date (if entered) or today (if no discharge date is entered)." sqref="V96:V215 V267" xr:uid="{F06E1810-051A-47F2-80CE-2ADF24949EC4}">
      <formula1>$P1039243</formula1>
      <formula2>IF($X1039243&lt;&gt;"",$X1039243,TODAY())</formula2>
    </dataValidation>
    <dataValidation type="date" errorStyle="warning" allowBlank="1" showInputMessage="1" showErrorMessage="1" error="Please enter a date between the referral date and either the discharge date (if entered) or today (if no discharge date is entered)." sqref="N91:N95" xr:uid="{55578E3D-CB44-4A99-97BD-2E0DCC184615}">
      <formula1>$J1039237</formula1>
      <formula2>IF($X1039237&lt;&gt;"",$X1039237,TODAY())</formula2>
    </dataValidation>
    <dataValidation type="date" errorStyle="warning" allowBlank="1" showInputMessage="1" showErrorMessage="1" error="Please enter a date between the referral date and either the discharge date (if entered) or today (if no discharge date is entered)." sqref="N96:N215 N267" xr:uid="{C22DFB2F-2581-4879-ABE8-07D595479DD9}">
      <formula1>$J1039243</formula1>
      <formula2>IF($X1039243&lt;&gt;"",$X1039243,TODAY())</formula2>
    </dataValidation>
    <dataValidation type="date" errorStyle="warning" allowBlank="1" showInputMessage="1" showErrorMessage="1" error="Please enter a date between the investigation start date and either the discharge date (if entered) or today (if no discharge date is entered)." sqref="V1199:V1364" xr:uid="{6AB4D741-99DC-4771-8C7F-864AA0A5E688}">
      <formula1>$O1040360</formula1>
      <formula2>IF($W1040360&lt;&gt;"",$W1040360,TODAY())</formula2>
    </dataValidation>
    <dataValidation type="date" errorStyle="warning" allowBlank="1" showInputMessage="1" showErrorMessage="1" error="Please enter a date between the referral date and either the discharge date (if entered) or today (if no discharge date is entered)." sqref="N1199:N1364" xr:uid="{E78F9CA1-6B16-4B7C-A835-2ABEF21F5B9F}">
      <formula1>$J1040360</formula1>
      <formula2>IF($W1040360&lt;&gt;"",$W1040360,TODAY())</formula2>
    </dataValidation>
    <dataValidation type="date" errorStyle="warning" allowBlank="1" showInputMessage="1" showErrorMessage="1" error="Please enter a date between the referral date and either the discharge date (if entered) or today (if no discharge date is entered)." sqref="N304:N307" xr:uid="{BDA01FFE-3C66-4A19-B8CD-FC6CE2C1EEA3}">
      <formula1>$J1039461</formula1>
      <formula2>IF($X1039461&lt;&gt;"",$X1039461,TODAY())</formula2>
    </dataValidation>
    <dataValidation type="date" errorStyle="warning" allowBlank="1" showInputMessage="1" showErrorMessage="1" error="Please enter a date between the investigation start date and either the discharge date (if entered) or today (if no discharge date is entered)." sqref="V304:V307" xr:uid="{4F5A1534-7886-4A19-ADE0-D671690CAF88}">
      <formula1>$P1039461</formula1>
      <formula2>IF($X1039461&lt;&gt;"",$X1039461,TODAY())</formula2>
    </dataValidation>
    <dataValidation type="date" errorStyle="warning" allowBlank="1" showInputMessage="1" showErrorMessage="1" error="Please enter a date between the referral date and either the discharge date (if entered) or today (if no discharge date is entered)." sqref="N347:N348" xr:uid="{7879A316-AC8B-49DD-873F-E184F2155C14}">
      <formula1>$J1039513</formula1>
      <formula2>IF($X1039513&lt;&gt;"",$X1039513,TODAY())</formula2>
    </dataValidation>
    <dataValidation type="date" errorStyle="warning" allowBlank="1" showInputMessage="1" showErrorMessage="1" error="Please enter a date between the investigation start date and either the discharge date (if entered) or today (if no discharge date is entered)." sqref="V347:V348" xr:uid="{7A8D36E9-E800-4B6E-87CD-34DE5E77708D}">
      <formula1>$P1039513</formula1>
      <formula2>IF($X1039513&lt;&gt;"",$X1039513,TODAY())</formula2>
    </dataValidation>
    <dataValidation type="date" errorStyle="warning" allowBlank="1" showInputMessage="1" showErrorMessage="1" error="Please enter a date between the referral date and either the discharge date (if entered) or today (if no discharge date is entered)." sqref="N342:N346" xr:uid="{1C1ED2E7-6EFC-4FC6-8E10-250E9A3D60D9}">
      <formula1>$J1039506</formula1>
      <formula2>IF($X1039506&lt;&gt;"",$X1039506,TODAY())</formula2>
    </dataValidation>
    <dataValidation type="date" errorStyle="warning" allowBlank="1" showInputMessage="1" showErrorMessage="1" error="Please enter a date between the investigation start date and either the discharge date (if entered) or today (if no discharge date is entered)." sqref="V342:V346" xr:uid="{FC2F2FED-DE31-43F9-8F3B-3F754C8E8493}">
      <formula1>$P1039506</formula1>
      <formula2>IF($X1039506&lt;&gt;"",$X1039506,TODAY())</formula2>
    </dataValidation>
    <dataValidation type="date" errorStyle="warning" allowBlank="1" showInputMessage="1" showErrorMessage="1" error="Please enter a date between the referral date and either the discharge date (if entered) or today (if no discharge date is entered)." sqref="N335:N341" xr:uid="{775D583C-62D2-4BEA-82BD-4402385F73E5}">
      <formula1>$J1039498</formula1>
      <formula2>IF($X1039498&lt;&gt;"",$X1039498,TODAY())</formula2>
    </dataValidation>
    <dataValidation type="date" errorStyle="warning" allowBlank="1" showInputMessage="1" showErrorMessage="1" error="Please enter a date between the investigation start date and either the discharge date (if entered) or today (if no discharge date is entered)." sqref="V335:V341" xr:uid="{36E15F98-EC31-4A83-B541-E078D01503E1}">
      <formula1>$P1039498</formula1>
      <formula2>IF($X1039498&lt;&gt;"",$X1039498,TODAY())</formula2>
    </dataValidation>
    <dataValidation type="date" errorStyle="warning" allowBlank="1" showInputMessage="1" showErrorMessage="1" error="Please enter a date between the referral date and either the discharge date (if entered) or today (if no discharge date is entered)." sqref="N329:N334" xr:uid="{04BC0B2C-2026-46AF-AC00-63711611C724}">
      <formula1>$J1039491</formula1>
      <formula2>IF($X1039491&lt;&gt;"",$X1039491,TODAY())</formula2>
    </dataValidation>
    <dataValidation type="date" errorStyle="warning" allowBlank="1" showInputMessage="1" showErrorMessage="1" error="Please enter a date between the investigation start date and either the discharge date (if entered) or today (if no discharge date is entered)." sqref="V329:V334" xr:uid="{C4219F36-9737-45E4-BF0D-BF483347299C}">
      <formula1>$P1039491</formula1>
      <formula2>IF($X1039491&lt;&gt;"",$X1039491,TODAY())</formula2>
    </dataValidation>
    <dataValidation type="date" errorStyle="warning" allowBlank="1" showInputMessage="1" showErrorMessage="1" error="Please enter a date between the referral date and either the discharge date (if entered) or today (if no discharge date is entered)." sqref="N324:N328" xr:uid="{1CA0CCD0-49FF-4106-ABCC-EBABF25711F8}">
      <formula1>$J1039484</formula1>
      <formula2>IF($X1039484&lt;&gt;"",$X1039484,TODAY())</formula2>
    </dataValidation>
    <dataValidation type="date" errorStyle="warning" allowBlank="1" showInputMessage="1" showErrorMessage="1" error="Please enter a date between the investigation start date and either the discharge date (if entered) or today (if no discharge date is entered)." sqref="V324:V328" xr:uid="{73830309-8938-4EEA-A316-DEA80F4764E3}">
      <formula1>$P1039484</formula1>
      <formula2>IF($X1039484&lt;&gt;"",$X1039484,TODAY())</formula2>
    </dataValidation>
    <dataValidation type="date" errorStyle="warning" allowBlank="1" showInputMessage="1" showErrorMessage="1" error="Please enter a date between the referral date and either the discharge date (if entered) or today (if no discharge date is entered)." sqref="N316:N323" xr:uid="{31AB3FC0-C7CF-4D82-B278-BD5EF792EFC4}">
      <formula1>$J1039475</formula1>
      <formula2>IF($X1039475&lt;&gt;"",$X1039475,TODAY())</formula2>
    </dataValidation>
    <dataValidation type="date" errorStyle="warning" allowBlank="1" showInputMessage="1" showErrorMessage="1" error="Please enter a date between the investigation start date and either the discharge date (if entered) or today (if no discharge date is entered)." sqref="V316:V323" xr:uid="{E8C31EF0-CF30-4AA5-8A8A-FB6E2775A43B}">
      <formula1>$P1039475</formula1>
      <formula2>IF($X1039475&lt;&gt;"",$X1039475,TODAY())</formula2>
    </dataValidation>
    <dataValidation type="date" errorStyle="warning" allowBlank="1" showInputMessage="1" showErrorMessage="1" error="Please enter a date between the referral date and either the discharge date (if entered) or today (if no discharge date is entered)." sqref="N308:N315" xr:uid="{862F178F-43BF-4BE7-8977-7390AC23A358}">
      <formula1>$J1039466</formula1>
      <formula2>IF($X1039466&lt;&gt;"",$X1039466,TODAY())</formula2>
    </dataValidation>
    <dataValidation type="date" errorStyle="warning" allowBlank="1" showInputMessage="1" showErrorMessage="1" error="Please enter a date between the investigation start date and either the discharge date (if entered) or today (if no discharge date is entered)." sqref="V308:V315" xr:uid="{F161DAE6-477E-4459-B60C-5BBD748802EF}">
      <formula1>$P1039466</formula1>
      <formula2>IF($X1039466&lt;&gt;"",$X1039466,TODAY())</formula2>
    </dataValidation>
    <dataValidation type="date" errorStyle="warning" allowBlank="1" showInputMessage="1" showErrorMessage="1" error="Please enter a date between the investigation start date and either the discharge date (if entered) or today (if no discharge date is entered)." sqref="V268:V303" xr:uid="{B17A75E5-E376-4DCB-AEBB-EA1E1E005F0B}">
      <formula1>$P1039424</formula1>
      <formula2>IF($X1039424&lt;&gt;"",$X1039424,TODAY())</formula2>
    </dataValidation>
    <dataValidation type="date" errorStyle="warning" allowBlank="1" showInputMessage="1" showErrorMessage="1" error="Please enter a date between the referral date and either the discharge date (if entered) or today (if no discharge date is entered)." sqref="N268:N303" xr:uid="{EA49313E-0170-4D7A-B094-241559EF3C5A}">
      <formula1>$J1039424</formula1>
      <formula2>IF($X1039424&lt;&gt;"",$X1039424,TODAY())</formula2>
    </dataValidation>
    <dataValidation type="date" errorStyle="warning" allowBlank="1" showInputMessage="1" showErrorMessage="1" errorTitle="Error" error="Please enter a date between the date of initial engagement attempt and either the discharge date (if entered) or today (if no discharge date is entered)." sqref="S2:S348" xr:uid="{654216C2-8079-40A5-AADC-ABED8BA426FB}">
      <formula1>$J2</formula1>
      <formula2>IF($X2&lt;&gt;"",$X2,TODAY())</formula2>
    </dataValidation>
    <dataValidation type="date" errorStyle="warning" allowBlank="1" showInputMessage="1" showErrorMessage="1" error="Please enter a date between the investigation start date and either the discharge date (if entered) or today (if no discharge date is entered)." sqref="V230:V266" xr:uid="{752AFA4E-50AC-403C-AFB9-5314DFC5AF9B}">
      <formula1>$O1039380</formula1>
      <formula2>IF($W1039380&lt;&gt;"",$W1039380,TODAY())</formula2>
    </dataValidation>
    <dataValidation type="date" errorStyle="warning" allowBlank="1" showInputMessage="1" showErrorMessage="1" error="Please enter a date between the referral date and either the discharge date (if entered) or today (if no discharge date is entered)." sqref="N230:N266" xr:uid="{57B914FE-E657-4CB5-871A-E53F75249D20}">
      <formula1>$J1039380</formula1>
      <formula2>IF($W1039380&lt;&gt;"",$W1039380,TODAY())</formula2>
    </dataValidation>
    <dataValidation type="date" errorStyle="warning" allowBlank="1" showInputMessage="1" showErrorMessage="1" error="Please enter a date between the investigation start date and either the discharge date (if entered) or today (if no discharge date is entered)." sqref="V349:V844" xr:uid="{057CD528-2415-44FB-B304-C0AFAAAA7495}">
      <formula1>$O1039508</formula1>
      <formula2>IF($W1039508&lt;&gt;"",$W1039508,TODAY())</formula2>
    </dataValidation>
    <dataValidation type="date" errorStyle="warning" allowBlank="1" showInputMessage="1" showErrorMessage="1" error="Please enter a date between the investigation start date and either the discharge date (if entered) or today (if no discharge date is entered)." sqref="V845:V1198" xr:uid="{6BF09442-E00B-4082-9974-85C61E0D3CAA}">
      <formula1>$O1040005</formula1>
      <formula2>IF($W1040005&lt;&gt;"",$W1040005,TODAY())</formula2>
    </dataValidation>
    <dataValidation type="date" errorStyle="warning" allowBlank="1" showInputMessage="1" showErrorMessage="1" error="Please enter a date between the referral date and either the discharge date (if entered) or today (if no discharge date is entered)." sqref="N349:N844" xr:uid="{97FBD3E1-AA8C-49AD-BEE1-A669420C0690}">
      <formula1>$J1039508</formula1>
      <formula2>IF($W1039508&lt;&gt;"",$W1039508,TODAY())</formula2>
    </dataValidation>
    <dataValidation type="date" errorStyle="warning" allowBlank="1" showInputMessage="1" showErrorMessage="1" error="Please enter a date between the referral date and either the discharge date (if entered) or today (if no discharge date is entered)." sqref="N845:N1198" xr:uid="{1E1885E6-C937-4021-A675-C36AD4FDE954}">
      <formula1>$J1040005</formula1>
      <formula2>IF($W1040005&lt;&gt;"",$W1040005,TODAY())</formula2>
    </dataValidation>
    <dataValidation type="list" errorStyle="warning" allowBlank="1" showInputMessage="1" showErrorMessage="1" errorTitle="Invalid data entry" error="The entry does not exactly match the dropdown menu." sqref="A2:A1364" xr:uid="{085EF2E0-D682-4FC1-B70B-19697859D2E4}">
      <formula1>Provider</formula1>
    </dataValidation>
    <dataValidation type="list" errorStyle="warning" allowBlank="1" showInputMessage="1" showErrorMessage="1" error="Please enter a value from the dropdown menu." sqref="K2:K1364" xr:uid="{7AD422F7-AC34-415F-9E60-D4BF04C99CE4}">
      <formula1>Referral_Type</formula1>
    </dataValidation>
    <dataValidation type="list" errorStyle="warning" allowBlank="1" showInputMessage="1" showErrorMessage="1" error="Please enter a value from the dropdown." sqref="O2:O1364" xr:uid="{F634CA4D-E02A-4455-A74E-C6459279D661}">
      <formula1>Primary_Drug</formula1>
    </dataValidation>
    <dataValidation type="list" errorStyle="warning" allowBlank="1" showInputMessage="1" showErrorMessage="1" error="Please enter a value from the dropdown menu." sqref="M2:M1364" xr:uid="{6CCE1893-7F89-4A6D-A30C-F393579EAACD}">
      <formula1>RefInv</formula1>
    </dataValidation>
    <dataValidation type="list" errorStyle="warning" allowBlank="1" showInputMessage="1" showErrorMessage="1" errorTitle="Invalid data entry" error="The entry does not exactly match the dropdown menu." sqref="B2:B1364" xr:uid="{8E485C63-1419-4EE3-A47F-BF44F262EADF}">
      <formula1>County</formula1>
    </dataValidation>
    <dataValidation type="list" errorStyle="warning" operator="greaterThanOrEqual" allowBlank="1" showInputMessage="1" showErrorMessage="1" errorTitle="Error" error="Please enter a value from the dropdown menu." sqref="R2:R1364" xr:uid="{1D46B348-F4DF-4532-84E9-91DC59C8516B}">
      <formula1>DCFFeedback</formula1>
    </dataValidation>
    <dataValidation type="date" errorStyle="warning" allowBlank="1" showInputMessage="1" showErrorMessage="1" errorTitle="Error" error="Please enter a date between the date of initial engagement attempt and either the discharge date (if entered) or today (if no discharge date is entered)." sqref="S349:S1364" xr:uid="{5D3189F7-89D0-4057-921F-C91DDBC434D1}">
      <formula1>$P349</formula1>
      <formula2>IF($X349&lt;&gt;"",$X349,TODAY())</formula2>
    </dataValidation>
    <dataValidation type="date" errorStyle="warning" allowBlank="1" showInputMessage="1" showErrorMessage="1" error="Please enter a date between 100 years ago and the investigation start date." sqref="F2:F1364" xr:uid="{5B7D79D6-B244-41AF-9E08-AE36D2B88968}">
      <formula1>DATE(YEAR(TODAY())-100,MONTH(TODAY()),DAY(TODAY()))</formula1>
      <formula2>$I2</formula2>
    </dataValidation>
    <dataValidation type="date" errorStyle="warning" allowBlank="1" showInputMessage="1" showErrorMessage="1" error="Please enter a date between the date of initial engagement attempt and either the discharge date (if entered) or today (if no discharge date is entered)." sqref="Q2:Q1364" xr:uid="{05954AEF-9CEB-4B4D-AE2A-3C9F870DEE2A}">
      <formula1>$P2</formula1>
      <formula2>IF($X2&lt;&gt;"",$X2,TODAY())</formula2>
    </dataValidation>
    <dataValidation type="date" errorStyle="warning" allowBlank="1" showInputMessage="1" showErrorMessage="1" error="Please enter a date between the Date of 1st Appointment and either the discharge date (if entered) or today (if no discharge date is entered)." sqref="W2:W1364" xr:uid="{1C583772-5693-43EB-9160-B733BE6068F4}">
      <formula1>$V2</formula1>
      <formula2>IF($X2&lt;&gt;"",$X2,TODAY())</formula2>
    </dataValidation>
    <dataValidation type="date" errorStyle="warning" allowBlank="1" showInputMessage="1" showErrorMessage="1" errorTitle="Invalid Entry" error="The Date of Initial Engagement Attempt appears to either be before the Investigation Start Date or after the Screening Date. Continue?" sqref="P1:P1364" xr:uid="{BF02FC75-3AA6-4F72-AC82-9438A8E1B4CA}">
      <formula1>$I1</formula1>
      <formula2>$Q1</formula2>
    </dataValidation>
    <dataValidation type="date" errorStyle="warning" allowBlank="1" showInputMessage="1" showErrorMessage="1" error="Please enter a date between the investigation start date and either the discharge date (if entered) or today (if no discharge date is entered)." sqref="J2:J1364" xr:uid="{53D62B66-0058-4036-9F01-DCD50CFEE9CF}">
      <formula1>$I2</formula1>
      <formula2>IF($X2&lt;&gt;"",$X2,TODAY())</formula2>
    </dataValidation>
    <dataValidation type="date" errorStyle="warning" allowBlank="1" showInputMessage="1" showErrorMessage="1" errorTitle="Invalid entry" error="Please input a start date between the client's birth date and the referral date." sqref="I2:I1364" xr:uid="{7926B0CB-6362-4716-A73B-5E08BB70164C}">
      <formula1>$F2</formula1>
      <formula2>$J2</formula2>
    </dataValidation>
    <dataValidation type="list" errorStyle="warning" allowBlank="1" showInputMessage="1" showErrorMessage="1" error="Please enter a value from the dropdown menu." sqref="U1:U1048576" xr:uid="{39E9C926-9803-43B7-A0CD-5C90920522A7}">
      <formula1>Client_Services</formula1>
    </dataValidation>
    <dataValidation type="list" errorStyle="warning" allowBlank="1" showInputMessage="1" showErrorMessage="1" error="Please enter yes or no." sqref="L1:L1048576" xr:uid="{841B71F7-B444-4949-A63D-CB7AE429F0E8}">
      <formula1>YesNo</formula1>
    </dataValidation>
    <dataValidation type="list" errorStyle="warning" allowBlank="1" showInputMessage="1" showErrorMessage="1" error="Please enter a value from the dropdown menu." sqref="T1:T1048576" xr:uid="{5848D735-BCDF-411D-B6CB-850155B99BCC}">
      <formula1>Service_Status</formula1>
    </dataValidation>
    <dataValidation errorStyle="warning" allowBlank="1" showInputMessage="1" showErrorMessage="1" error="Please enter a valid SSN in the XXX-XX-XXXX format." sqref="G1:G1048576" xr:uid="{425BF025-9F18-4D16-A10A-933F30A1583B}"/>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Title="Invalid data entry" error="The entry does not exactly match the dropdown menu." xr:uid="{5A5E2D87-8D37-42B5-AC1C-0A3066D1D60C}">
          <x14:formula1>
            <xm:f>'Dropdown Values'!$F$2:$F$22</xm:f>
          </x14:formula1>
          <xm:sqref>B1</xm:sqref>
        </x14:dataValidation>
        <x14:dataValidation type="list" allowBlank="1" showInputMessage="1" showErrorMessage="1" xr:uid="{748FF7EE-2DD2-459E-AF13-5EA6AAA2D7A5}">
          <x14:formula1>
            <xm:f>'Dropdown Values'!$E$2:$E$15</xm:f>
          </x14:formula1>
          <xm:sqref>Y1:Y266 Y349:Y1364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38356-7870-43ED-9C10-927BA16B940C}">
  <sheetPr codeName="Sheet16">
    <tabColor rgb="FFFF0000"/>
  </sheetPr>
  <dimension ref="A1:F13"/>
  <sheetViews>
    <sheetView tabSelected="1" zoomScaleNormal="100" workbookViewId="0">
      <selection activeCell="B10" sqref="B10"/>
    </sheetView>
  </sheetViews>
  <sheetFormatPr defaultRowHeight="15"/>
  <cols>
    <col min="1" max="1" width="40.140625" bestFit="1" customWidth="1"/>
    <col min="2" max="2" width="9.85546875" bestFit="1" customWidth="1"/>
    <col min="3" max="3" width="47.42578125" bestFit="1" customWidth="1"/>
    <col min="4" max="4" width="34.42578125" customWidth="1"/>
    <col min="5" max="5" width="26.85546875" customWidth="1"/>
    <col min="6" max="6" width="26.5703125" bestFit="1" customWidth="1"/>
  </cols>
  <sheetData>
    <row r="1" spans="1:6">
      <c r="A1" t="s">
        <v>0</v>
      </c>
      <c r="B1" t="s">
        <v>252</v>
      </c>
      <c r="C1" t="s">
        <v>253</v>
      </c>
      <c r="D1" t="s">
        <v>254</v>
      </c>
      <c r="E1" t="s">
        <v>255</v>
      </c>
      <c r="F1" t="s">
        <v>256</v>
      </c>
    </row>
    <row r="2" spans="1:6">
      <c r="A2">
        <f>Table2[[#This Row],[Agency Name]]</f>
        <v>0</v>
      </c>
      <c r="B2" s="8">
        <v>46204</v>
      </c>
      <c r="F2" t="str">
        <f ca="1">IF(OR(AND('Reporting Month'!$B$1&gt;6,MONTH(Table10[[#This Row],[Month]])&lt;='Reporting Month'!$B$1,COUNTA(Table10[[#This Row],['# full-time FTC staff members employed during month (count FIS with partial caseloads as half)]:['# FTC vacancies during month]])&lt;3,YEAR(Table10[[#This Row],[Month]])&lt;='Reporting Month'!$B$2),AND('Reporting Month'!$B$1&lt;=6,OR(MONTH(Table10[[#This Row],[Month]])&gt;6,MONTH(Table10[[#This Row],[Month]])&lt;='Reporting Month'!$B$1),COUNTA(Table10[[#This Row],['# full-time FTC staff members employed during month (count FIS with partial caseloads as half)]:['# FTC vacancies during month]])&lt;3,YEAR(Table10[[#This Row],[Month]])&lt;='Reporting Month'!$B$2)),"This row is not entirely filled in",IF(Table10[[#This Row],['# full-time FTC staff members employed during month (count FIS with partial caseloads as half)]]&gt;Table10[[#This Row],['# FTC positions allocated within agency]],"# full-time staff members employed is greater than # FIS positions allocated within agency", IF(AND(Table10[[#This Row],['# full-time FTC staff members employed during month (count FIS with partial caseloads as half)]]=Table10[[#This Row],['# FTC positions allocated within agency]],Table10[[#This Row],['# FTC vacancies during month]]&gt;0),"# Vacancies is greater than 0 but # full-time staff members is equal to # FTC positions allocated","")))</f>
        <v>This row is not entirely filled in</v>
      </c>
    </row>
    <row r="3" spans="1:6">
      <c r="A3">
        <f>A2</f>
        <v>0</v>
      </c>
      <c r="B3" s="8">
        <v>46235</v>
      </c>
      <c r="F3" t="str">
        <f ca="1">IF(OR(AND('Reporting Month'!$B$1&gt;6,MONTH(Table10[[#This Row],[Month]])&lt;='Reporting Month'!$B$1,COUNTA(Table10[[#This Row],['# full-time FTC staff members employed during month (count FIS with partial caseloads as half)]:['# FTC vacancies during month]])&lt;3,YEAR(Table10[[#This Row],[Month]])&lt;='Reporting Month'!$B$2),AND('Reporting Month'!$B$1&lt;=6,OR(MONTH(Table10[[#This Row],[Month]])&gt;6,MONTH(Table10[[#This Row],[Month]])&lt;='Reporting Month'!$B$1),COUNTA(Table10[[#This Row],['# full-time FTC staff members employed during month (count FIS with partial caseloads as half)]:['# FTC vacancies during month]])&lt;3,YEAR(Table10[[#This Row],[Month]])&lt;='Reporting Month'!$B$2)),"This row is not entirely filled in",IF(Table10[[#This Row],['# full-time FTC staff members employed during month (count FIS with partial caseloads as half)]]&gt;Table10[[#This Row],['# FTC positions allocated within agency]],"# full-time staff members employed is greater than # FIS positions allocated within agency", IF(AND(Table10[[#This Row],['# full-time FTC staff members employed during month (count FIS with partial caseloads as half)]]=Table10[[#This Row],['# FTC positions allocated within agency]],Table10[[#This Row],['# FTC vacancies during month]]&gt;0),"# Vacancies is greater than 0 but # full-time staff members is equal to # FTC positions allocated","")))</f>
        <v>This row is not entirely filled in</v>
      </c>
    </row>
    <row r="4" spans="1:6">
      <c r="A4">
        <f t="shared" ref="A4:A13" si="0">A3</f>
        <v>0</v>
      </c>
      <c r="B4" s="8">
        <v>46266</v>
      </c>
      <c r="F4" t="str">
        <f ca="1">IF(OR(AND('Reporting Month'!$B$1&gt;6,MONTH(Table10[[#This Row],[Month]])&lt;='Reporting Month'!$B$1,COUNTA(Table10[[#This Row],['# full-time FTC staff members employed during month (count FIS with partial caseloads as half)]:['# FTC vacancies during month]])&lt;3,YEAR(Table10[[#This Row],[Month]])&lt;='Reporting Month'!$B$2),AND('Reporting Month'!$B$1&lt;=6,OR(MONTH(Table10[[#This Row],[Month]])&gt;6,MONTH(Table10[[#This Row],[Month]])&lt;='Reporting Month'!$B$1),COUNTA(Table10[[#This Row],['# full-time FTC staff members employed during month (count FIS with partial caseloads as half)]:['# FTC vacancies during month]])&lt;3,YEAR(Table10[[#This Row],[Month]])&lt;='Reporting Month'!$B$2)),"This row is not entirely filled in",IF(Table10[[#This Row],['# full-time FTC staff members employed during month (count FIS with partial caseloads as half)]]&gt;Table10[[#This Row],['# FTC positions allocated within agency]],"# full-time staff members employed is greater than # FIS positions allocated within agency", IF(AND(Table10[[#This Row],['# full-time FTC staff members employed during month (count FIS with partial caseloads as half)]]=Table10[[#This Row],['# FTC positions allocated within agency]],Table10[[#This Row],['# FTC vacancies during month]]&gt;0),"# Vacancies is greater than 0 but # full-time staff members is equal to # FTC positions allocated","")))</f>
        <v>This row is not entirely filled in</v>
      </c>
    </row>
    <row r="5" spans="1:6">
      <c r="A5">
        <f t="shared" si="0"/>
        <v>0</v>
      </c>
      <c r="B5" s="8">
        <v>46296</v>
      </c>
      <c r="F5" t="str">
        <f ca="1">IF(OR(AND('Reporting Month'!$B$1&gt;6,MONTH(Table10[[#This Row],[Month]])&lt;='Reporting Month'!$B$1,COUNTA(Table10[[#This Row],['# full-time FTC staff members employed during month (count FIS with partial caseloads as half)]:['# FTC vacancies during month]])&lt;3,YEAR(Table10[[#This Row],[Month]])&lt;='Reporting Month'!$B$2),AND('Reporting Month'!$B$1&lt;=6,OR(MONTH(Table10[[#This Row],[Month]])&gt;6,MONTH(Table10[[#This Row],[Month]])&lt;='Reporting Month'!$B$1),COUNTA(Table10[[#This Row],['# full-time FTC staff members employed during month (count FIS with partial caseloads as half)]:['# FTC vacancies during month]])&lt;3,YEAR(Table10[[#This Row],[Month]])&lt;='Reporting Month'!$B$2)),"This row is not entirely filled in",IF(Table10[[#This Row],['# full-time FTC staff members employed during month (count FIS with partial caseloads as half)]]&gt;Table10[[#This Row],['# FTC positions allocated within agency]],"# full-time staff members employed is greater than # FIS positions allocated within agency", IF(AND(Table10[[#This Row],['# full-time FTC staff members employed during month (count FIS with partial caseloads as half)]]=Table10[[#This Row],['# FTC positions allocated within agency]],Table10[[#This Row],['# FTC vacancies during month]]&gt;0),"# Vacancies is greater than 0 but # full-time staff members is equal to # FTC positions allocated","")))</f>
        <v>This row is not entirely filled in</v>
      </c>
    </row>
    <row r="6" spans="1:6">
      <c r="A6">
        <f t="shared" si="0"/>
        <v>0</v>
      </c>
      <c r="B6" s="8">
        <v>46327</v>
      </c>
      <c r="F6" t="str">
        <f ca="1">IF(OR(AND('Reporting Month'!$B$1&gt;6,MONTH(Table10[[#This Row],[Month]])&lt;='Reporting Month'!$B$1,COUNTA(Table10[[#This Row],['# full-time FTC staff members employed during month (count FIS with partial caseloads as half)]:['# FTC vacancies during month]])&lt;3,YEAR(Table10[[#This Row],[Month]])&lt;='Reporting Month'!$B$2),AND('Reporting Month'!$B$1&lt;=6,OR(MONTH(Table10[[#This Row],[Month]])&gt;6,MONTH(Table10[[#This Row],[Month]])&lt;='Reporting Month'!$B$1),COUNTA(Table10[[#This Row],['# full-time FTC staff members employed during month (count FIS with partial caseloads as half)]:['# FTC vacancies during month]])&lt;3,YEAR(Table10[[#This Row],[Month]])&lt;='Reporting Month'!$B$2)),"This row is not entirely filled in",IF(Table10[[#This Row],['# full-time FTC staff members employed during month (count FIS with partial caseloads as half)]]&gt;Table10[[#This Row],['# FTC positions allocated within agency]],"# full-time staff members employed is greater than # FIS positions allocated within agency", IF(AND(Table10[[#This Row],['# full-time FTC staff members employed during month (count FIS with partial caseloads as half)]]=Table10[[#This Row],['# FTC positions allocated within agency]],Table10[[#This Row],['# FTC vacancies during month]]&gt;0),"# Vacancies is greater than 0 but # full-time staff members is equal to # FTC positions allocated","")))</f>
        <v>This row is not entirely filled in</v>
      </c>
    </row>
    <row r="7" spans="1:6">
      <c r="A7">
        <f t="shared" si="0"/>
        <v>0</v>
      </c>
      <c r="B7" s="8">
        <v>46357</v>
      </c>
      <c r="F7" t="str">
        <f ca="1">IF(OR(AND('Reporting Month'!$B$1&gt;6,MONTH(Table10[[#This Row],[Month]])&lt;='Reporting Month'!$B$1,COUNTA(Table10[[#This Row],['# full-time FTC staff members employed during month (count FIS with partial caseloads as half)]:['# FTC vacancies during month]])&lt;3,YEAR(Table10[[#This Row],[Month]])&lt;='Reporting Month'!$B$2),AND('Reporting Month'!$B$1&lt;=6,OR(MONTH(Table10[[#This Row],[Month]])&gt;6,MONTH(Table10[[#This Row],[Month]])&lt;='Reporting Month'!$B$1),COUNTA(Table10[[#This Row],['# full-time FTC staff members employed during month (count FIS with partial caseloads as half)]:['# FTC vacancies during month]])&lt;3,YEAR(Table10[[#This Row],[Month]])&lt;='Reporting Month'!$B$2)),"This row is not entirely filled in",IF(Table10[[#This Row],['# full-time FTC staff members employed during month (count FIS with partial caseloads as half)]]&gt;Table10[[#This Row],['# FTC positions allocated within agency]],"# full-time staff members employed is greater than # FIS positions allocated within agency", IF(AND(Table10[[#This Row],['# full-time FTC staff members employed during month (count FIS with partial caseloads as half)]]=Table10[[#This Row],['# FTC positions allocated within agency]],Table10[[#This Row],['# FTC vacancies during month]]&gt;0),"# Vacancies is greater than 0 but # full-time staff members is equal to # FTC positions allocated","")))</f>
        <v>This row is not entirely filled in</v>
      </c>
    </row>
    <row r="8" spans="1:6">
      <c r="A8">
        <f t="shared" si="0"/>
        <v>0</v>
      </c>
      <c r="B8" s="8">
        <v>46388</v>
      </c>
      <c r="F8" t="str">
        <f ca="1">IF(OR(AND('Reporting Month'!$B$1&gt;6,MONTH(Table10[[#This Row],[Month]])&lt;='Reporting Month'!$B$1,COUNTA(Table10[[#This Row],['# full-time FTC staff members employed during month (count FIS with partial caseloads as half)]:['# FTC vacancies during month]])&lt;3,YEAR(Table10[[#This Row],[Month]])&lt;='Reporting Month'!$B$2),AND('Reporting Month'!$B$1&lt;=6,OR(MONTH(Table10[[#This Row],[Month]])&gt;6,MONTH(Table10[[#This Row],[Month]])&lt;='Reporting Month'!$B$1),COUNTA(Table10[[#This Row],['# full-time FTC staff members employed during month (count FIS with partial caseloads as half)]:['# FTC vacancies during month]])&lt;3,YEAR(Table10[[#This Row],[Month]])&lt;='Reporting Month'!$B$2)),"This row is not entirely filled in",IF(Table10[[#This Row],['# full-time FTC staff members employed during month (count FIS with partial caseloads as half)]]&gt;Table10[[#This Row],['# FTC positions allocated within agency]],"# full-time staff members employed is greater than # FIS positions allocated within agency", IF(AND(Table10[[#This Row],['# full-time FTC staff members employed during month (count FIS with partial caseloads as half)]]=Table10[[#This Row],['# FTC positions allocated within agency]],Table10[[#This Row],['# FTC vacancies during month]]&gt;0),"# Vacancies is greater than 0 but # full-time staff members is equal to # FTC positions allocated","")))</f>
        <v/>
      </c>
    </row>
    <row r="9" spans="1:6">
      <c r="A9">
        <f t="shared" si="0"/>
        <v>0</v>
      </c>
      <c r="B9" s="8">
        <v>46419</v>
      </c>
      <c r="F9" t="str">
        <f ca="1">IF(OR(AND('Reporting Month'!$B$1&gt;6,MONTH(Table10[[#This Row],[Month]])&lt;='Reporting Month'!$B$1,COUNTA(Table10[[#This Row],['# full-time FTC staff members employed during month (count FIS with partial caseloads as half)]:['# FTC vacancies during month]])&lt;3,YEAR(Table10[[#This Row],[Month]])&lt;='Reporting Month'!$B$2),AND('Reporting Month'!$B$1&lt;=6,OR(MONTH(Table10[[#This Row],[Month]])&gt;6,MONTH(Table10[[#This Row],[Month]])&lt;='Reporting Month'!$B$1),COUNTA(Table10[[#This Row],['# full-time FTC staff members employed during month (count FIS with partial caseloads as half)]:['# FTC vacancies during month]])&lt;3,YEAR(Table10[[#This Row],[Month]])&lt;='Reporting Month'!$B$2)),"This row is not entirely filled in",IF(Table10[[#This Row],['# full-time FTC staff members employed during month (count FIS with partial caseloads as half)]]&gt;Table10[[#This Row],['# FTC positions allocated within agency]],"# full-time staff members employed is greater than # FIS positions allocated within agency", IF(AND(Table10[[#This Row],['# full-time FTC staff members employed during month (count FIS with partial caseloads as half)]]=Table10[[#This Row],['# FTC positions allocated within agency]],Table10[[#This Row],['# FTC vacancies during month]]&gt;0),"# Vacancies is greater than 0 but # full-time staff members is equal to # FTC positions allocated","")))</f>
        <v/>
      </c>
    </row>
    <row r="10" spans="1:6">
      <c r="A10">
        <f t="shared" si="0"/>
        <v>0</v>
      </c>
      <c r="B10" s="8">
        <v>46447</v>
      </c>
      <c r="F10" t="str">
        <f ca="1">IF(OR(AND('Reporting Month'!$B$1&gt;6,MONTH(Table10[[#This Row],[Month]])&lt;='Reporting Month'!$B$1,COUNTA(Table10[[#This Row],['# full-time FTC staff members employed during month (count FIS with partial caseloads as half)]:['# FTC vacancies during month]])&lt;3,YEAR(Table10[[#This Row],[Month]])&lt;='Reporting Month'!$B$2),AND('Reporting Month'!$B$1&lt;=6,OR(MONTH(Table10[[#This Row],[Month]])&gt;6,MONTH(Table10[[#This Row],[Month]])&lt;='Reporting Month'!$B$1),COUNTA(Table10[[#This Row],['# full-time FTC staff members employed during month (count FIS with partial caseloads as half)]:['# FTC vacancies during month]])&lt;3,YEAR(Table10[[#This Row],[Month]])&lt;='Reporting Month'!$B$2)),"This row is not entirely filled in",IF(Table10[[#This Row],['# full-time FTC staff members employed during month (count FIS with partial caseloads as half)]]&gt;Table10[[#This Row],['# FTC positions allocated within agency]],"# full-time staff members employed is greater than # FIS positions allocated within agency", IF(AND(Table10[[#This Row],['# full-time FTC staff members employed during month (count FIS with partial caseloads as half)]]=Table10[[#This Row],['# FTC positions allocated within agency]],Table10[[#This Row],['# FTC vacancies during month]]&gt;0),"# Vacancies is greater than 0 but # full-time staff members is equal to # FTC positions allocated","")))</f>
        <v/>
      </c>
    </row>
    <row r="11" spans="1:6">
      <c r="A11">
        <f t="shared" si="0"/>
        <v>0</v>
      </c>
      <c r="B11" s="8">
        <v>46478</v>
      </c>
      <c r="F11" t="str">
        <f ca="1">IF(OR(AND('Reporting Month'!$B$1&gt;6,MONTH(Table10[[#This Row],[Month]])&lt;='Reporting Month'!$B$1,COUNTA(Table10[[#This Row],['# full-time FTC staff members employed during month (count FIS with partial caseloads as half)]:['# FTC vacancies during month]])&lt;3,YEAR(Table10[[#This Row],[Month]])&lt;='Reporting Month'!$B$2),AND('Reporting Month'!$B$1&lt;=6,OR(MONTH(Table10[[#This Row],[Month]])&gt;6,MONTH(Table10[[#This Row],[Month]])&lt;='Reporting Month'!$B$1),COUNTA(Table10[[#This Row],['# full-time FTC staff members employed during month (count FIS with partial caseloads as half)]:['# FTC vacancies during month]])&lt;3,YEAR(Table10[[#This Row],[Month]])&lt;='Reporting Month'!$B$2)),"This row is not entirely filled in",IF(Table10[[#This Row],['# full-time FTC staff members employed during month (count FIS with partial caseloads as half)]]&gt;Table10[[#This Row],['# FTC positions allocated within agency]],"# full-time staff members employed is greater than # FIS positions allocated within agency", IF(AND(Table10[[#This Row],['# full-time FTC staff members employed during month (count FIS with partial caseloads as half)]]=Table10[[#This Row],['# FTC positions allocated within agency]],Table10[[#This Row],['# FTC vacancies during month]]&gt;0),"# Vacancies is greater than 0 but # full-time staff members is equal to # FTC positions allocated","")))</f>
        <v/>
      </c>
    </row>
    <row r="12" spans="1:6">
      <c r="A12">
        <f t="shared" si="0"/>
        <v>0</v>
      </c>
      <c r="B12" s="8">
        <v>46508</v>
      </c>
      <c r="F12" t="str">
        <f ca="1">IF(OR(AND('Reporting Month'!$B$1&gt;6,MONTH(Table10[[#This Row],[Month]])&lt;='Reporting Month'!$B$1,COUNTA(Table10[[#This Row],['# full-time FTC staff members employed during month (count FIS with partial caseloads as half)]:['# FTC vacancies during month]])&lt;3,YEAR(Table10[[#This Row],[Month]])&lt;='Reporting Month'!$B$2),AND('Reporting Month'!$B$1&lt;=6,OR(MONTH(Table10[[#This Row],[Month]])&gt;6,MONTH(Table10[[#This Row],[Month]])&lt;='Reporting Month'!$B$1),COUNTA(Table10[[#This Row],['# full-time FTC staff members employed during month (count FIS with partial caseloads as half)]:['# FTC vacancies during month]])&lt;3,YEAR(Table10[[#This Row],[Month]])&lt;='Reporting Month'!$B$2)),"This row is not entirely filled in",IF(Table10[[#This Row],['# full-time FTC staff members employed during month (count FIS with partial caseloads as half)]]&gt;Table10[[#This Row],['# FTC positions allocated within agency]],"# full-time staff members employed is greater than # FIS positions allocated within agency", IF(AND(Table10[[#This Row],['# full-time FTC staff members employed during month (count FIS with partial caseloads as half)]]=Table10[[#This Row],['# FTC positions allocated within agency]],Table10[[#This Row],['# FTC vacancies during month]]&gt;0),"# Vacancies is greater than 0 but # full-time staff members is equal to # FTC positions allocated","")))</f>
        <v/>
      </c>
    </row>
    <row r="13" spans="1:6">
      <c r="A13">
        <f t="shared" si="0"/>
        <v>0</v>
      </c>
      <c r="B13" s="8">
        <v>46539</v>
      </c>
      <c r="F13" t="str">
        <f ca="1">IF(OR(AND('Reporting Month'!$B$1&gt;6,MONTH(Table10[[#This Row],[Month]])&lt;='Reporting Month'!$B$1,COUNTA(Table10[[#This Row],['# full-time FTC staff members employed during month (count FIS with partial caseloads as half)]:['# FTC vacancies during month]])&lt;3,YEAR(Table10[[#This Row],[Month]])&lt;='Reporting Month'!$B$2),AND('Reporting Month'!$B$1&lt;=6,OR(MONTH(Table10[[#This Row],[Month]])&gt;6,MONTH(Table10[[#This Row],[Month]])&lt;='Reporting Month'!$B$1),COUNTA(Table10[[#This Row],['# full-time FTC staff members employed during month (count FIS with partial caseloads as half)]:['# FTC vacancies during month]])&lt;3,YEAR(Table10[[#This Row],[Month]])&lt;='Reporting Month'!$B$2)),"This row is not entirely filled in",IF(Table10[[#This Row],['# full-time FTC staff members employed during month (count FIS with partial caseloads as half)]]&gt;Table10[[#This Row],['# FTC positions allocated within agency]],"# full-time staff members employed is greater than # FIS positions allocated within agency", IF(AND(Table10[[#This Row],['# full-time FTC staff members employed during month (count FIS with partial caseloads as half)]]=Table10[[#This Row],['# FTC positions allocated within agency]],Table10[[#This Row],['# FTC vacancies during month]]&gt;0),"# Vacancies is greater than 0 but # full-time staff members is equal to # FTC positions allocated","")))</f>
        <v/>
      </c>
    </row>
  </sheetData>
  <conditionalFormatting sqref="B2 B3:E13">
    <cfRule type="expression" dxfId="2" priority="5">
      <formula>LEN(TRIM($F2))&gt;0</formula>
    </cfRule>
  </conditionalFormatting>
  <conditionalFormatting sqref="C2:E2">
    <cfRule type="expression" dxfId="1" priority="3">
      <formula>LEN(TRIM($F2))&gt;0</formula>
    </cfRule>
  </conditionalFormatting>
  <dataValidations count="2">
    <dataValidation type="decimal" errorStyle="warning" operator="greaterThanOrEqual" allowBlank="1" showInputMessage="1" showErrorMessage="1" error="Please enter a positive number." sqref="C2:E13" xr:uid="{FB4F4CF1-7CDE-4C48-8DEE-FAB63B3D7578}">
      <formula1>0</formula1>
    </dataValidation>
    <dataValidation type="list" errorStyle="warning" allowBlank="1" showInputMessage="1" showErrorMessage="1" sqref="A2:A13" xr:uid="{2D571981-7D61-4642-8EA3-9F81D2BC59CD}">
      <formula1>Provider</formula1>
    </dataValidation>
  </dataValidation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4"/>
  </sheetPr>
  <dimension ref="A1:B6"/>
  <sheetViews>
    <sheetView workbookViewId="0">
      <selection activeCell="A11" sqref="A11"/>
    </sheetView>
  </sheetViews>
  <sheetFormatPr defaultRowHeight="15"/>
  <cols>
    <col min="1" max="1" width="14.28515625" bestFit="1" customWidth="1"/>
    <col min="2" max="2" width="22" bestFit="1" customWidth="1"/>
  </cols>
  <sheetData>
    <row r="1" spans="1:2">
      <c r="A1" s="11" t="s">
        <v>5</v>
      </c>
      <c r="B1" t="s">
        <v>257</v>
      </c>
    </row>
    <row r="3" spans="1:2">
      <c r="A3" s="11" t="s">
        <v>258</v>
      </c>
      <c r="B3" t="s">
        <v>259</v>
      </c>
    </row>
    <row r="4" spans="1:2">
      <c r="A4" s="2" t="s">
        <v>257</v>
      </c>
      <c r="B4" s="20"/>
    </row>
    <row r="5" spans="1:2">
      <c r="A5" s="12"/>
      <c r="B5" s="20"/>
    </row>
    <row r="6" spans="1:2">
      <c r="A6" s="2" t="s">
        <v>260</v>
      </c>
      <c r="B6" s="20"/>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theme="4"/>
  </sheetPr>
  <dimension ref="A1:M5"/>
  <sheetViews>
    <sheetView workbookViewId="0">
      <selection activeCell="F29" sqref="F29"/>
    </sheetView>
  </sheetViews>
  <sheetFormatPr defaultRowHeight="15"/>
  <cols>
    <col min="1" max="1" width="21.85546875" bestFit="1" customWidth="1"/>
    <col min="2" max="3" width="8.7109375" bestFit="1" customWidth="1"/>
    <col min="4" max="4" width="10.85546875" bestFit="1" customWidth="1"/>
    <col min="5" max="5" width="9.7109375" bestFit="1" customWidth="1"/>
    <col min="6" max="6" width="10.42578125" bestFit="1" customWidth="1"/>
    <col min="7" max="7" width="10.140625" bestFit="1" customWidth="1"/>
    <col min="8" max="8" width="8.7109375" bestFit="1" customWidth="1"/>
    <col min="9" max="9" width="8.85546875" bestFit="1" customWidth="1"/>
    <col min="10" max="13" width="8.7109375" bestFit="1" customWidth="1"/>
  </cols>
  <sheetData>
    <row r="1" spans="1:13">
      <c r="A1" s="7">
        <f ca="1">'Reporting Month'!$B$3+'Reporting Month'!$B$9</f>
        <v>45839</v>
      </c>
      <c r="B1" s="7">
        <f ca="1">EOMONTH('Reporting Month'!$B$3,0)+1+'Reporting Month'!$B$9</f>
        <v>45870</v>
      </c>
      <c r="C1" s="7">
        <f ca="1">EOMONTH('Reporting Month'!$B$3,1)+1+'Reporting Month'!$B$9</f>
        <v>45901</v>
      </c>
      <c r="D1" s="7">
        <f ca="1">EOMONTH('Reporting Month'!$B$3,2)+1+'Reporting Month'!$B$9</f>
        <v>45931</v>
      </c>
      <c r="E1" s="7">
        <f ca="1">EOMONTH('Reporting Month'!$B$3,3)+1+'Reporting Month'!$B$9</f>
        <v>45962</v>
      </c>
      <c r="F1" s="7">
        <f ca="1">EOMONTH('Reporting Month'!$B$3,4)+1+'Reporting Month'!$B$9</f>
        <v>45992</v>
      </c>
      <c r="G1" s="7">
        <f ca="1">EOMONTH('Reporting Month'!$B$3,5)+1+'Reporting Month'!$B$9</f>
        <v>46023</v>
      </c>
      <c r="H1" s="7">
        <f ca="1">EOMONTH('Reporting Month'!$B$3,6)+1+'Reporting Month'!$B$9</f>
        <v>46054</v>
      </c>
      <c r="I1" s="7">
        <f ca="1">EOMONTH('Reporting Month'!$B$3,7)+1+'Reporting Month'!$B$9</f>
        <v>46082</v>
      </c>
      <c r="J1" s="7">
        <f ca="1">EOMONTH('Reporting Month'!$B$3,8)+1+'Reporting Month'!$B$9</f>
        <v>46113</v>
      </c>
      <c r="K1" s="7">
        <f ca="1">EOMONTH('Reporting Month'!$B$3,9)+1+'Reporting Month'!$B$9</f>
        <v>46143</v>
      </c>
      <c r="L1" s="7">
        <f ca="1">EOMONTH('Reporting Month'!$B$3,10)+1+'Reporting Month'!$B$9</f>
        <v>46174</v>
      </c>
      <c r="M1" s="7">
        <f ca="1">EOMONTH('Reporting Month'!$B$3,11)+1+'Reporting Month'!$B$9</f>
        <v>46204</v>
      </c>
    </row>
    <row r="2" spans="1:13">
      <c r="B2" t="s">
        <v>261</v>
      </c>
      <c r="C2" t="s">
        <v>262</v>
      </c>
      <c r="D2" t="s">
        <v>263</v>
      </c>
      <c r="E2" t="s">
        <v>264</v>
      </c>
      <c r="F2" t="s">
        <v>265</v>
      </c>
      <c r="G2" t="s">
        <v>266</v>
      </c>
      <c r="H2" t="s">
        <v>267</v>
      </c>
      <c r="I2" t="s">
        <v>268</v>
      </c>
      <c r="J2" t="s">
        <v>269</v>
      </c>
      <c r="K2" t="s">
        <v>270</v>
      </c>
      <c r="L2" t="s">
        <v>271</v>
      </c>
      <c r="M2" t="s">
        <v>272</v>
      </c>
    </row>
    <row r="3" spans="1:13">
      <c r="A3" t="s">
        <v>273</v>
      </c>
      <c r="B3">
        <f ca="1">COUNTIFS(Table2[[Reason for Discharge]:[Reason for Discharge]],"*Completed*",Table2[[Discharge/Consumer Inactive Date]:[Discharge/Consumer Inactive Date]],"&gt;="&amp;'Referred to Services'!A1,Table2[[Discharge/Consumer Inactive Date]:[Discharge/Consumer Inactive Date]],"&lt;"&amp;'Referred to Services'!B1)+COUNTIFS(Table2[[Reason for Discharge]:[Reason for Discharge]],"*Referred To Other Services*",Table2[[Discharge/Consumer Inactive Date]:[Discharge/Consumer Inactive Date]],"&gt;="&amp;'Referred to Services'!A1,Table2[[Discharge/Consumer Inactive Date]:[Discharge/Consumer Inactive Date]],"&lt;"&amp;'Referred to Services'!B1)+COUNTIFS(Table2[[Reason for Discharge]:[Reason for Discharge]],"*Already Engaged*",Table2[[Discharge/Consumer Inactive Date]:[Discharge/Consumer Inactive Date]],"&gt;="&amp;'Referred to Services'!A1,Table2[[Discharge/Consumer Inactive Date]:[Discharge/Consumer Inactive Date]],"&lt;"&amp;'Referred to Services'!B1)+COUNTIFS(Table2[[Notes]:[Notes]],"*ACTIVE*",Table2[[Referral Date]:[Referral Date]],"&gt;="&amp;'Referred to Services'!A1,Table2[[Referral Date]:[Referral Date]],"&lt;"&amp;'Referred to Services'!B1)</f>
        <v>0</v>
      </c>
      <c r="C3">
        <f ca="1">COUNTIFS(Table2[[Reason for Discharge]:[Reason for Discharge]],"*Completed*",Table2[[Discharge/Consumer Inactive Date]:[Discharge/Consumer Inactive Date]],"&gt;="&amp;'Referred to Services'!B1,Table2[[Discharge/Consumer Inactive Date]:[Discharge/Consumer Inactive Date]],"&lt;"&amp;'Referred to Services'!C1)+COUNTIFS(Table2[[Reason for Discharge]:[Reason for Discharge]],"*Referred To Other Services*",Table2[[Discharge/Consumer Inactive Date]:[Discharge/Consumer Inactive Date]],"&gt;="&amp;'Referred to Services'!B1,Table2[[Discharge/Consumer Inactive Date]:[Discharge/Consumer Inactive Date]],"&lt;"&amp;'Referred to Services'!C1)+COUNTIFS(Table2[[Reason for Discharge]:[Reason for Discharge]],"*Already Engaged*",Table2[[Discharge/Consumer Inactive Date]:[Discharge/Consumer Inactive Date]],"&gt;="&amp;'Referred to Services'!B1,Table2[[Discharge/Consumer Inactive Date]:[Discharge/Consumer Inactive Date]],"&lt;"&amp;'Referred to Services'!C1)+COUNTIFS(Table2[[Notes]:[Notes]],"*ACTIVE*",Table2[[Referral Date]:[Referral Date]],"&gt;="&amp;'Referred to Services'!B1,Table2[[Referral Date]:[Referral Date]],"&lt;"&amp;'Referred to Services'!C1)</f>
        <v>0</v>
      </c>
      <c r="D3">
        <f ca="1">COUNTIFS(Table2[[Reason for Discharge]:[Reason for Discharge]],"*Completed*",Table2[[Discharge/Consumer Inactive Date]:[Discharge/Consumer Inactive Date]],"&gt;="&amp;'Referred to Services'!C1,Table2[[Discharge/Consumer Inactive Date]:[Discharge/Consumer Inactive Date]],"&lt;"&amp;'Referred to Services'!D1)+COUNTIFS(Table2[[Reason for Discharge]:[Reason for Discharge]],"*Referred To Other Services*",Table2[[Discharge/Consumer Inactive Date]:[Discharge/Consumer Inactive Date]],"&gt;="&amp;'Referred to Services'!C1,Table2[[Discharge/Consumer Inactive Date]:[Discharge/Consumer Inactive Date]],"&lt;"&amp;'Referred to Services'!D1)+COUNTIFS(Table2[[Reason for Discharge]:[Reason for Discharge]],"*Already Engaged*",Table2[[Discharge/Consumer Inactive Date]:[Discharge/Consumer Inactive Date]],"&gt;="&amp;'Referred to Services'!C1,Table2[[Discharge/Consumer Inactive Date]:[Discharge/Consumer Inactive Date]],"&lt;"&amp;'Referred to Services'!D1)+COUNTIFS(Table2[[Notes]:[Notes]],"*ACTIVE*",Table2[[Referral Date]:[Referral Date]],"&gt;="&amp;'Referred to Services'!C1,Table2[[Referral Date]:[Referral Date]],"&lt;"&amp;'Referred to Services'!D1)</f>
        <v>0</v>
      </c>
      <c r="E3">
        <f ca="1">COUNTIFS(Table2[[Reason for Discharge]:[Reason for Discharge]],"*Completed*",Table2[[Discharge/Consumer Inactive Date]:[Discharge/Consumer Inactive Date]],"&gt;="&amp;'Referred to Services'!D1,Table2[[Discharge/Consumer Inactive Date]:[Discharge/Consumer Inactive Date]],"&lt;"&amp;'Referred to Services'!E1)+COUNTIFS(Table2[[Reason for Discharge]:[Reason for Discharge]],"*Referred To Other Services*",Table2[[Discharge/Consumer Inactive Date]:[Discharge/Consumer Inactive Date]],"&gt;="&amp;'Referred to Services'!D1,Table2[[Discharge/Consumer Inactive Date]:[Discharge/Consumer Inactive Date]],"&lt;"&amp;'Referred to Services'!E1)+COUNTIFS(Table2[[Reason for Discharge]:[Reason for Discharge]],"*Already Engaged*",Table2[[Discharge/Consumer Inactive Date]:[Discharge/Consumer Inactive Date]],"&gt;="&amp;'Referred to Services'!D1,Table2[[Discharge/Consumer Inactive Date]:[Discharge/Consumer Inactive Date]],"&lt;"&amp;'Referred to Services'!E1)+COUNTIFS(Table2[[Notes]:[Notes]],"*ACTIVE*",Table2[[Referral Date]:[Referral Date]],"&gt;="&amp;'Referred to Services'!D1,Table2[[Referral Date]:[Referral Date]],"&lt;"&amp;'Referred to Services'!E1)</f>
        <v>0</v>
      </c>
      <c r="F3">
        <f ca="1">COUNTIFS(Table2[[Reason for Discharge]:[Reason for Discharge]],"*Completed*",Table2[[Discharge/Consumer Inactive Date]:[Discharge/Consumer Inactive Date]],"&gt;="&amp;'Referred to Services'!E1,Table2[[Discharge/Consumer Inactive Date]:[Discharge/Consumer Inactive Date]],"&lt;"&amp;'Referred to Services'!F1)+COUNTIFS(Table2[[Reason for Discharge]:[Reason for Discharge]],"*Referred To Other Services*",Table2[[Discharge/Consumer Inactive Date]:[Discharge/Consumer Inactive Date]],"&gt;="&amp;'Referred to Services'!E1,Table2[[Discharge/Consumer Inactive Date]:[Discharge/Consumer Inactive Date]],"&lt;"&amp;'Referred to Services'!F1)+COUNTIFS(Table2[[Reason for Discharge]:[Reason for Discharge]],"*Already Engaged*",Table2[[Discharge/Consumer Inactive Date]:[Discharge/Consumer Inactive Date]],"&gt;="&amp;'Referred to Services'!E1,Table2[[Discharge/Consumer Inactive Date]:[Discharge/Consumer Inactive Date]],"&lt;"&amp;'Referred to Services'!F1)+COUNTIFS(Table2[[Notes]:[Notes]],"*ACTIVE*",Table2[[Referral Date]:[Referral Date]],"&gt;="&amp;'Referred to Services'!E1,Table2[[Referral Date]:[Referral Date]],"&lt;"&amp;'Referred to Services'!F1)</f>
        <v>0</v>
      </c>
      <c r="G3">
        <f ca="1">COUNTIFS(Table2[[Reason for Discharge]:[Reason for Discharge]],"*Completed*",Table2[[Discharge/Consumer Inactive Date]:[Discharge/Consumer Inactive Date]],"&gt;="&amp;'Referred to Services'!F1,Table2[[Discharge/Consumer Inactive Date]:[Discharge/Consumer Inactive Date]],"&lt;"&amp;'Referred to Services'!G1)+COUNTIFS(Table2[[Reason for Discharge]:[Reason for Discharge]],"*Referred To Other Services*",Table2[[Discharge/Consumer Inactive Date]:[Discharge/Consumer Inactive Date]],"&gt;="&amp;'Referred to Services'!F1,Table2[[Discharge/Consumer Inactive Date]:[Discharge/Consumer Inactive Date]],"&lt;"&amp;'Referred to Services'!G1)+COUNTIFS(Table2[[Reason for Discharge]:[Reason for Discharge]],"*Already Engaged*",Table2[[Discharge/Consumer Inactive Date]:[Discharge/Consumer Inactive Date]],"&gt;="&amp;'Referred to Services'!F1,Table2[[Discharge/Consumer Inactive Date]:[Discharge/Consumer Inactive Date]],"&lt;"&amp;'Referred to Services'!G1)+COUNTIFS(Table2[[Notes]:[Notes]],"*ACTIVE*",Table2[[Referral Date]:[Referral Date]],"&gt;="&amp;'Referred to Services'!F1,Table2[[Referral Date]:[Referral Date]],"&lt;"&amp;'Referred to Services'!G1)</f>
        <v>0</v>
      </c>
      <c r="H3">
        <f ca="1">COUNTIFS(Table2[[Reason for Discharge]:[Reason for Discharge]],"*Completed*",Table2[[Discharge/Consumer Inactive Date]:[Discharge/Consumer Inactive Date]],"&gt;="&amp;'Referred to Services'!G1,Table2[[Discharge/Consumer Inactive Date]:[Discharge/Consumer Inactive Date]],"&lt;"&amp;'Referred to Services'!H1)+COUNTIFS(Table2[[Reason for Discharge]:[Reason for Discharge]],"*Referred To Other Services*",Table2[[Discharge/Consumer Inactive Date]:[Discharge/Consumer Inactive Date]],"&gt;="&amp;'Referred to Services'!G1,Table2[[Discharge/Consumer Inactive Date]:[Discharge/Consumer Inactive Date]],"&lt;"&amp;'Referred to Services'!H1)+COUNTIFS(Table2[[Reason for Discharge]:[Reason for Discharge]],"*Already Engaged*",Table2[[Discharge/Consumer Inactive Date]:[Discharge/Consumer Inactive Date]],"&gt;="&amp;'Referred to Services'!G1,Table2[[Discharge/Consumer Inactive Date]:[Discharge/Consumer Inactive Date]],"&lt;"&amp;'Referred to Services'!H1)+COUNTIFS(Table2[[Notes]:[Notes]],"*ACTIVE*",Table2[[Referral Date]:[Referral Date]],"&gt;="&amp;'Referred to Services'!G1,Table2[[Referral Date]:[Referral Date]],"&lt;"&amp;'Referred to Services'!H1)</f>
        <v>0</v>
      </c>
      <c r="I3">
        <f ca="1">COUNTIFS(Table2[[Reason for Discharge]:[Reason for Discharge]],"*Completed*",Table2[[Discharge/Consumer Inactive Date]:[Discharge/Consumer Inactive Date]],"&gt;="&amp;'Referred to Services'!H1,Table2[[Discharge/Consumer Inactive Date]:[Discharge/Consumer Inactive Date]],"&lt;"&amp;'Referred to Services'!I1)+COUNTIFS(Table2[[Reason for Discharge]:[Reason for Discharge]],"*Referred To Other Services*",Table2[[Discharge/Consumer Inactive Date]:[Discharge/Consumer Inactive Date]],"&gt;="&amp;'Referred to Services'!H1,Table2[[Discharge/Consumer Inactive Date]:[Discharge/Consumer Inactive Date]],"&lt;"&amp;'Referred to Services'!I1)+COUNTIFS(Table2[[Reason for Discharge]:[Reason for Discharge]],"*Already Engaged*",Table2[[Discharge/Consumer Inactive Date]:[Discharge/Consumer Inactive Date]],"&gt;="&amp;'Referred to Services'!H1,Table2[[Discharge/Consumer Inactive Date]:[Discharge/Consumer Inactive Date]],"&lt;"&amp;'Referred to Services'!I1)+COUNTIFS(Table2[[Notes]:[Notes]],"*ACTIVE*",Table2[[Referral Date]:[Referral Date]],"&gt;="&amp;'Referred to Services'!H1,Table2[[Referral Date]:[Referral Date]],"&lt;"&amp;'Referred to Services'!I1)</f>
        <v>0</v>
      </c>
      <c r="J3">
        <f ca="1">COUNTIFS(Table2[[Reason for Discharge]:[Reason for Discharge]],"*Completed*",Table2[[Discharge/Consumer Inactive Date]:[Discharge/Consumer Inactive Date]],"&gt;="&amp;'Referred to Services'!I1,Table2[[Discharge/Consumer Inactive Date]:[Discharge/Consumer Inactive Date]],"&lt;"&amp;'Referred to Services'!J1)+COUNTIFS(Table2[[Reason for Discharge]:[Reason for Discharge]],"*Referred To Other Services*",Table2[[Discharge/Consumer Inactive Date]:[Discharge/Consumer Inactive Date]],"&gt;="&amp;'Referred to Services'!I1,Table2[[Discharge/Consumer Inactive Date]:[Discharge/Consumer Inactive Date]],"&lt;"&amp;'Referred to Services'!J1)+COUNTIFS(Table2[[Reason for Discharge]:[Reason for Discharge]],"*Already Engaged*",Table2[[Discharge/Consumer Inactive Date]:[Discharge/Consumer Inactive Date]],"&gt;="&amp;'Referred to Services'!I1,Table2[[Discharge/Consumer Inactive Date]:[Discharge/Consumer Inactive Date]],"&lt;"&amp;'Referred to Services'!J1)+COUNTIFS(Table2[[Notes]:[Notes]],"*ACTIVE*",Table2[[Referral Date]:[Referral Date]],"&gt;="&amp;'Referred to Services'!I1,Table2[[Referral Date]:[Referral Date]],"&lt;"&amp;'Referred to Services'!J1)</f>
        <v>0</v>
      </c>
      <c r="K3">
        <f ca="1">COUNTIFS(Table2[[Reason for Discharge]:[Reason for Discharge]],"*Completed*",Table2[[Discharge/Consumer Inactive Date]:[Discharge/Consumer Inactive Date]],"&gt;="&amp;'Referred to Services'!J1,Table2[[Discharge/Consumer Inactive Date]:[Discharge/Consumer Inactive Date]],"&lt;"&amp;'Referred to Services'!K1)+COUNTIFS(Table2[[Reason for Discharge]:[Reason for Discharge]],"*Referred To Other Services*",Table2[[Discharge/Consumer Inactive Date]:[Discharge/Consumer Inactive Date]],"&gt;="&amp;'Referred to Services'!J1,Table2[[Discharge/Consumer Inactive Date]:[Discharge/Consumer Inactive Date]],"&lt;"&amp;'Referred to Services'!K1)+COUNTIFS(Table2[[Reason for Discharge]:[Reason for Discharge]],"*Already Engaged*",Table2[[Discharge/Consumer Inactive Date]:[Discharge/Consumer Inactive Date]],"&gt;="&amp;'Referred to Services'!J1,Table2[[Discharge/Consumer Inactive Date]:[Discharge/Consumer Inactive Date]],"&lt;"&amp;'Referred to Services'!K1)+COUNTIFS(Table2[[Notes]:[Notes]],"*ACTIVE*",Table2[[Referral Date]:[Referral Date]],"&gt;="&amp;'Referred to Services'!J1,Table2[[Referral Date]:[Referral Date]],"&lt;"&amp;'Referred to Services'!K1)</f>
        <v>0</v>
      </c>
      <c r="L3">
        <f ca="1">COUNTIFS(Table2[[Reason for Discharge]:[Reason for Discharge]],"*Completed*",Table2[[Discharge/Consumer Inactive Date]:[Discharge/Consumer Inactive Date]],"&gt;="&amp;'Referred to Services'!K1,Table2[[Discharge/Consumer Inactive Date]:[Discharge/Consumer Inactive Date]],"&lt;"&amp;'Referred to Services'!L1)+COUNTIFS(Table2[[Reason for Discharge]:[Reason for Discharge]],"*Referred To Other Services*",Table2[[Discharge/Consumer Inactive Date]:[Discharge/Consumer Inactive Date]],"&gt;="&amp;'Referred to Services'!K1,Table2[[Discharge/Consumer Inactive Date]:[Discharge/Consumer Inactive Date]],"&lt;"&amp;'Referred to Services'!L1)+COUNTIFS(Table2[[Reason for Discharge]:[Reason for Discharge]],"*Already Engaged*",Table2[[Discharge/Consumer Inactive Date]:[Discharge/Consumer Inactive Date]],"&gt;="&amp;'Referred to Services'!K1,Table2[[Discharge/Consumer Inactive Date]:[Discharge/Consumer Inactive Date]],"&lt;"&amp;'Referred to Services'!L1)+COUNTIFS(Table2[[Notes]:[Notes]],"*ACTIVE*",Table2[[Referral Date]:[Referral Date]],"&gt;="&amp;'Referred to Services'!K1,Table2[[Referral Date]:[Referral Date]],"&lt;"&amp;'Referred to Services'!L1)</f>
        <v>0</v>
      </c>
      <c r="M3">
        <f ca="1">COUNTIFS(Table2[[Reason for Discharge]:[Reason for Discharge]],"*Completed*",Table2[[Discharge/Consumer Inactive Date]:[Discharge/Consumer Inactive Date]],"&gt;="&amp;'Referred to Services'!L1,Table2[[Discharge/Consumer Inactive Date]:[Discharge/Consumer Inactive Date]],"&lt;"&amp;'Referred to Services'!M1)+COUNTIFS(Table2[[Reason for Discharge]:[Reason for Discharge]],"*Referred To Other Services*",Table2[[Discharge/Consumer Inactive Date]:[Discharge/Consumer Inactive Date]],"&gt;="&amp;'Referred to Services'!L1,Table2[[Discharge/Consumer Inactive Date]:[Discharge/Consumer Inactive Date]],"&lt;"&amp;'Referred to Services'!M1)+COUNTIFS(Table2[[Reason for Discharge]:[Reason for Discharge]],"*Already Engaged*",Table2[[Discharge/Consumer Inactive Date]:[Discharge/Consumer Inactive Date]],"&gt;="&amp;'Referred to Services'!L1,Table2[[Discharge/Consumer Inactive Date]:[Discharge/Consumer Inactive Date]],"&lt;"&amp;'Referred to Services'!M1)+COUNTIFS(Table2[[Notes]:[Notes]],"*ACTIVE*",Table2[[Referral Date]:[Referral Date]],"&gt;="&amp;'Referred to Services'!L1,Table2[[Referral Date]:[Referral Date]],"&lt;"&amp;'Referred to Services'!M1)</f>
        <v>0</v>
      </c>
    </row>
    <row r="4" spans="1:13">
      <c r="A4" t="s">
        <v>274</v>
      </c>
      <c r="B4">
        <f ca="1">COUNTIFS(Table2[[Referral Date]:[Referral Date]],"&gt;="&amp;'Referred to Services'!A1,Table2[[Referral Date]:[Referral Date]],"&lt;"&amp;'Referred to Services'!B1)</f>
        <v>0</v>
      </c>
      <c r="C4">
        <f ca="1">COUNTIFS(Table2[[Referral Date]:[Referral Date]],"&gt;="&amp;'Referred to Services'!B1,Table2[[Referral Date]:[Referral Date]],"&lt;"&amp;'Referred to Services'!C1)</f>
        <v>0</v>
      </c>
      <c r="D4">
        <f ca="1">COUNTIFS(Table2[[Referral Date]:[Referral Date]],"&gt;="&amp;'Referred to Services'!C1,Table2[[Referral Date]:[Referral Date]],"&lt;"&amp;'Referred to Services'!D1)</f>
        <v>0</v>
      </c>
      <c r="E4">
        <f ca="1">COUNTIFS(Table2[[Referral Date]:[Referral Date]],"&gt;="&amp;'Referred to Services'!D1,Table2[[Referral Date]:[Referral Date]],"&lt;"&amp;'Referred to Services'!E1)</f>
        <v>0</v>
      </c>
      <c r="F4">
        <f ca="1">COUNTIFS(Table2[[Referral Date]:[Referral Date]],"&gt;="&amp;'Referred to Services'!E1,Table2[[Referral Date]:[Referral Date]],"&lt;"&amp;'Referred to Services'!F1)</f>
        <v>0</v>
      </c>
      <c r="G4">
        <f ca="1">COUNTIFS(Table2[[Referral Date]:[Referral Date]],"&gt;="&amp;'Referred to Services'!F1,Table2[[Referral Date]:[Referral Date]],"&lt;"&amp;'Referred to Services'!G1)</f>
        <v>0</v>
      </c>
      <c r="H4">
        <f ca="1">COUNTIFS(Table2[[Referral Date]:[Referral Date]],"&gt;="&amp;'Referred to Services'!G1,Table2[[Referral Date]:[Referral Date]],"&lt;"&amp;'Referred to Services'!H1)</f>
        <v>0</v>
      </c>
      <c r="I4">
        <f ca="1">COUNTIFS(Table2[[Referral Date]:[Referral Date]],"&gt;="&amp;'Referred to Services'!H1,Table2[[Referral Date]:[Referral Date]],"&lt;"&amp;'Referred to Services'!I1)</f>
        <v>0</v>
      </c>
      <c r="J4">
        <f ca="1">COUNTIFS(Table2[[Referral Date]:[Referral Date]],"&gt;="&amp;'Referred to Services'!I1,Table2[[Referral Date]:[Referral Date]],"&lt;"&amp;'Referred to Services'!J1)</f>
        <v>0</v>
      </c>
      <c r="K4">
        <f ca="1">COUNTIFS(Table2[[Referral Date]:[Referral Date]],"&gt;="&amp;'Referred to Services'!J1,Table2[[Referral Date]:[Referral Date]],"&lt;"&amp;'Referred to Services'!K1)</f>
        <v>0</v>
      </c>
      <c r="L4">
        <f ca="1">COUNTIFS(Table2[[Referral Date]:[Referral Date]],"&gt;="&amp;'Referred to Services'!K1,Table2[[Referral Date]:[Referral Date]],"&lt;"&amp;'Referred to Services'!L1)</f>
        <v>0</v>
      </c>
      <c r="M4">
        <f ca="1">COUNTIFS(Table2[[Referral Date]:[Referral Date]],"&gt;="&amp;'Referred to Services'!L1,Table2[[Referral Date]:[Referral Date]],"&lt;"&amp;'Referred to Services'!M1)</f>
        <v>0</v>
      </c>
    </row>
    <row r="5" spans="1:13">
      <c r="A5" t="s">
        <v>275</v>
      </c>
      <c r="B5" s="9" t="str">
        <f t="shared" ref="B5:M5" ca="1" si="0">IFERROR(B3/B4,"")</f>
        <v/>
      </c>
      <c r="C5" s="9" t="str">
        <f t="shared" ca="1" si="0"/>
        <v/>
      </c>
      <c r="D5" s="9" t="str">
        <f t="shared" ca="1" si="0"/>
        <v/>
      </c>
      <c r="E5" s="9" t="str">
        <f t="shared" ca="1" si="0"/>
        <v/>
      </c>
      <c r="F5" s="9" t="str">
        <f t="shared" ca="1" si="0"/>
        <v/>
      </c>
      <c r="G5" s="9" t="str">
        <f t="shared" ca="1" si="0"/>
        <v/>
      </c>
      <c r="H5" s="9" t="str">
        <f t="shared" ca="1" si="0"/>
        <v/>
      </c>
      <c r="I5" s="9" t="str">
        <f t="shared" ca="1" si="0"/>
        <v/>
      </c>
      <c r="J5" s="9" t="str">
        <f t="shared" ca="1" si="0"/>
        <v/>
      </c>
      <c r="K5" s="9" t="str">
        <f t="shared" ca="1" si="0"/>
        <v/>
      </c>
      <c r="L5" s="9" t="str">
        <f t="shared" ca="1" si="0"/>
        <v/>
      </c>
      <c r="M5" s="9" t="str">
        <f t="shared" ca="1" si="0"/>
        <v/>
      </c>
    </row>
  </sheetData>
  <pageMargins left="0.7" right="0.7" top="0.75" bottom="0.75" header="0.3" footer="0.3"/>
  <pageSetup paperSize="5" orientation="landscape"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theme="4"/>
  </sheetPr>
  <dimension ref="A1:B10"/>
  <sheetViews>
    <sheetView workbookViewId="0">
      <selection activeCell="B15" sqref="B15"/>
    </sheetView>
  </sheetViews>
  <sheetFormatPr defaultRowHeight="15"/>
  <cols>
    <col min="1" max="1" width="37.140625" bestFit="1" customWidth="1"/>
    <col min="2" max="2" width="9.7109375" bestFit="1" customWidth="1"/>
  </cols>
  <sheetData>
    <row r="1" spans="1:2">
      <c r="A1" t="s">
        <v>276</v>
      </c>
      <c r="B1">
        <f ca="1">IF($B$6&lt;&gt;"",$B$6,MONTH(TODAY())-1)</f>
        <v>6</v>
      </c>
    </row>
    <row r="2" spans="1:2">
      <c r="A2" t="s">
        <v>277</v>
      </c>
      <c r="B2">
        <f ca="1">IF($B$7&lt;&gt;"",IF($B$1&lt;=6,$B$7 + 1,$B$7),
IF($B$1&lt;=6,YEAR(TODAY()),YEAR(TODAY()-1)))</f>
        <v>2026</v>
      </c>
    </row>
    <row r="3" spans="1:2">
      <c r="A3" t="s">
        <v>278</v>
      </c>
      <c r="B3" s="7">
        <f ca="1">IF($B$1&lt;7,DATE(B2-1,7,1),DATE(B2,7,1))</f>
        <v>45839</v>
      </c>
    </row>
    <row r="4" spans="1:2">
      <c r="A4" t="s">
        <v>279</v>
      </c>
      <c r="B4" s="7">
        <f ca="1">EOMONTH(B3,11)</f>
        <v>46203</v>
      </c>
    </row>
    <row r="6" spans="1:2">
      <c r="A6" t="s">
        <v>280</v>
      </c>
    </row>
    <row r="7" spans="1:2">
      <c r="A7" t="s">
        <v>281</v>
      </c>
    </row>
    <row r="9" spans="1:2">
      <c r="A9" t="s">
        <v>282</v>
      </c>
    </row>
    <row r="10" spans="1:2">
      <c r="A10" t="s">
        <v>283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5ede9c61b581ac023ba6e95c0c95f3ca">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40ba5249e4c3a5c6780826854c68527a"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532c155-e1cb-42a2-b710-8d3f48b81afc" xsi:nil="true"/>
    <_Flow_SignoffStatus xmlns="377d2592-5041-419b-a5a7-869178a8e937" xsi:nil="true"/>
    <lcf76f155ced4ddcb4097134ff3c332f xmlns="377d2592-5041-419b-a5a7-869178a8e93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AEABF0-C7F8-400E-BAAF-F354B08B876D}"/>
</file>

<file path=customXml/itemProps2.xml><?xml version="1.0" encoding="utf-8"?>
<ds:datastoreItem xmlns:ds="http://schemas.openxmlformats.org/officeDocument/2006/customXml" ds:itemID="{FBD04790-B2F1-4FDD-8B76-895E194D569B}"/>
</file>

<file path=customXml/itemProps3.xml><?xml version="1.0" encoding="utf-8"?>
<ds:datastoreItem xmlns:ds="http://schemas.openxmlformats.org/officeDocument/2006/customXml" ds:itemID="{083E89AA-79D4-4876-8C23-878D804C401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Zachary Jimison</dc:creator>
  <cp:keywords/>
  <dc:description/>
  <cp:lastModifiedBy>Zachary Jimison</cp:lastModifiedBy>
  <cp:revision/>
  <dcterms:created xsi:type="dcterms:W3CDTF">2018-10-19T15:36:59Z</dcterms:created>
  <dcterms:modified xsi:type="dcterms:W3CDTF">2026-07-20T14:38:21Z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y fmtid="{D5CDD505-2E9C-101B-9397-08002B2CF9AE}" pid="3" name="Order">
    <vt:r8>8044400</vt:r8>
  </property>
  <property fmtid="{D5CDD505-2E9C-101B-9397-08002B2CF9AE}" pid="4" name="MediaServiceImageTags">
    <vt:lpwstr/>
  </property>
</Properties>
</file>